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03_2014" sheetId="1" r:id="rId1"/>
  </sheets>
  <definedNames/>
  <calcPr fullCalcOnLoad="1"/>
</workbook>
</file>

<file path=xl/sharedStrings.xml><?xml version="1.0" encoding="utf-8"?>
<sst xmlns="http://schemas.openxmlformats.org/spreadsheetml/2006/main" count="201" uniqueCount="114">
  <si>
    <t>Номер</t>
  </si>
  <si>
    <t>Дата</t>
  </si>
  <si>
    <t>Вид спорта</t>
  </si>
  <si>
    <t>Чемпионат</t>
  </si>
  <si>
    <t>Событие</t>
  </si>
  <si>
    <t>Исход</t>
  </si>
  <si>
    <t>Коэф.</t>
  </si>
  <si>
    <t>Рез-т</t>
  </si>
  <si>
    <t>Начальный банк</t>
  </si>
  <si>
    <t>Текущий банк</t>
  </si>
  <si>
    <t>Прибыль в %</t>
  </si>
  <si>
    <t>Ф1(0)</t>
  </si>
  <si>
    <t>Чемпионат Англии</t>
  </si>
  <si>
    <t>Чистая прибыль</t>
  </si>
  <si>
    <t>Stavkiplus.ru</t>
  </si>
  <si>
    <t>Ставка(у.е.)</t>
  </si>
  <si>
    <t>Выигрыш(у.е.)</t>
  </si>
  <si>
    <t>Проиграно</t>
  </si>
  <si>
    <t>Возврат</t>
  </si>
  <si>
    <t>Сделано ставок за месяц</t>
  </si>
  <si>
    <r>
      <t xml:space="preserve">Из них: </t>
    </r>
    <r>
      <rPr>
        <sz val="10"/>
        <color indexed="12"/>
        <rFont val="Arial"/>
        <family val="2"/>
      </rPr>
      <t>выиграно</t>
    </r>
  </si>
  <si>
    <t>Минимальный коэф.</t>
  </si>
  <si>
    <t>Максимальный коэф</t>
  </si>
  <si>
    <t>Средний коэф.</t>
  </si>
  <si>
    <t>Архив за другие месяцы смотри на других листах</t>
  </si>
  <si>
    <t xml:space="preserve">Хочешь выигрывать вместе с нами, попишись на рассылку "Fixed" </t>
  </si>
  <si>
    <t>П1</t>
  </si>
  <si>
    <t>www.stavkiplus.ru/fixed.php</t>
  </si>
  <si>
    <t>Ф1(-1)</t>
  </si>
  <si>
    <t>2:1</t>
  </si>
  <si>
    <t>4:0</t>
  </si>
  <si>
    <t>Чемпионат Испании</t>
  </si>
  <si>
    <t>2:0</t>
  </si>
  <si>
    <t>Чемпионат Италии</t>
  </si>
  <si>
    <t>0:1</t>
  </si>
  <si>
    <t>1:1</t>
  </si>
  <si>
    <t>1:2</t>
  </si>
  <si>
    <t>0:2</t>
  </si>
  <si>
    <t>Чемпионат Франции</t>
  </si>
  <si>
    <t>Ф2(0)</t>
  </si>
  <si>
    <t>3:1</t>
  </si>
  <si>
    <t>Чемпионат Германии</t>
  </si>
  <si>
    <t>3:0</t>
  </si>
  <si>
    <t>Ф1(-2)</t>
  </si>
  <si>
    <t>0:0</t>
  </si>
  <si>
    <t>5:0</t>
  </si>
  <si>
    <t>Лига Чемпионов</t>
  </si>
  <si>
    <t>Лига Европы</t>
  </si>
  <si>
    <t>3:2</t>
  </si>
  <si>
    <t>2:4</t>
  </si>
  <si>
    <t>Анализ ставок за март. Начальный банк 1000 ед.= 30000руб.= 100%</t>
  </si>
  <si>
    <t>Футбол</t>
  </si>
  <si>
    <t>Леванте - Осасуна</t>
  </si>
  <si>
    <t>Саутгемптон - Ливерпуль</t>
  </si>
  <si>
    <t>0:3</t>
  </si>
  <si>
    <t>Бавария - Шальке 04</t>
  </si>
  <si>
    <t>5:1</t>
  </si>
  <si>
    <t>Кальяри - Удинезе</t>
  </si>
  <si>
    <t>Лион - Монпелье</t>
  </si>
  <si>
    <t>ТМ(2,5)</t>
  </si>
  <si>
    <t>Франция.2-й дивизион</t>
  </si>
  <si>
    <t>Брест - Анжер</t>
  </si>
  <si>
    <t>ИТМ(1)</t>
  </si>
  <si>
    <t>ОТМЕНЕН</t>
  </si>
  <si>
    <t>Чемпионат Аргентины</t>
  </si>
  <si>
    <t>Арсенал С. - Кильмес</t>
  </si>
  <si>
    <t>ТБ(1,5)</t>
  </si>
  <si>
    <t>Боруссия М. - Аугсбург</t>
  </si>
  <si>
    <t>Чемпионат России</t>
  </si>
  <si>
    <t>Динамо М. - ЦСКА</t>
  </si>
  <si>
    <t>ИТ2Б(1)</t>
  </si>
  <si>
    <t>4:2</t>
  </si>
  <si>
    <t>Лацио - Аталанта</t>
  </si>
  <si>
    <t>Атлетико М. - Милан</t>
  </si>
  <si>
    <t>4:1</t>
  </si>
  <si>
    <t>Хоккей</t>
  </si>
  <si>
    <t>КХЛ</t>
  </si>
  <si>
    <t>Торпедо НН. - Салават Юлаев</t>
  </si>
  <si>
    <t>Тоттенхэм - Бенфика</t>
  </si>
  <si>
    <t>Х2</t>
  </si>
  <si>
    <t>1:3</t>
  </si>
  <si>
    <t>Кр. Советов - ФК Ростов</t>
  </si>
  <si>
    <t>Кубань - Динамо М.</t>
  </si>
  <si>
    <t>Баскетбол</t>
  </si>
  <si>
    <t>NBA</t>
  </si>
  <si>
    <t>Милуоки - Шарлотт</t>
  </si>
  <si>
    <t>Ф2(-5)</t>
  </si>
  <si>
    <t>92:101</t>
  </si>
  <si>
    <t>Фиорентина - Кьево</t>
  </si>
  <si>
    <t>Реал М. - Шальке 04</t>
  </si>
  <si>
    <t>Боруссия Д. - Зенит</t>
  </si>
  <si>
    <t>Ф1(-1,5)</t>
  </si>
  <si>
    <t>Бетис - Севилья</t>
  </si>
  <si>
    <t>ТБ(2,5)</t>
  </si>
  <si>
    <t>Металлург Мг. - Сибирь</t>
  </si>
  <si>
    <t>Фрайбург - Вердер</t>
  </si>
  <si>
    <t>Шальке 04 - Айнтрахт Бр</t>
  </si>
  <si>
    <t>Манчестер Сити - Фулхэм</t>
  </si>
  <si>
    <t>Терек - Кубань</t>
  </si>
  <si>
    <t>Реал М. - Барселона</t>
  </si>
  <si>
    <t>3:4</t>
  </si>
  <si>
    <t>Зенит - Кр. Советов</t>
  </si>
  <si>
    <t>Альмерия - Реал Сосьедад</t>
  </si>
  <si>
    <t>4:3</t>
  </si>
  <si>
    <t>Фиорентина - Милан</t>
  </si>
  <si>
    <t>Интер М. - Удинезе</t>
  </si>
  <si>
    <t>Амкар - Зенит</t>
  </si>
  <si>
    <t>П2</t>
  </si>
  <si>
    <t>Милан - Кьево</t>
  </si>
  <si>
    <t>ТМ(3)</t>
  </si>
  <si>
    <t>Локомотив - Спартак М</t>
  </si>
  <si>
    <t>Ливерпуль - Тоттенхэм</t>
  </si>
  <si>
    <t>Чемпионат Украины</t>
  </si>
  <si>
    <t>Металлист - Шахтер Дн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</si>
</sst>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  <numFmt numFmtId="185" formatCode="[$-FC19]d\ mmmm\ yyyy\ &quot;г.&quot;"/>
    <numFmt numFmtId="186" formatCode="#,##0_р_."/>
    <numFmt numFmtId="187" formatCode="mmm/yyyy"/>
    <numFmt numFmtId="188" formatCode="dd/mm/yy;@"/>
  </numFmts>
  <fonts count="56"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0"/>
      <color indexed="13"/>
      <name val="Arial Cyr"/>
      <family val="0"/>
    </font>
    <font>
      <sz val="10"/>
      <color indexed="59"/>
      <name val="Arial Cyr"/>
      <family val="0"/>
    </font>
    <font>
      <sz val="8"/>
      <name val="Arial"/>
      <family val="2"/>
    </font>
    <font>
      <sz val="24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b/>
      <sz val="18"/>
      <color indexed="19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2060"/>
      <name val="Arial"/>
      <family val="2"/>
    </font>
    <font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35" borderId="0" xfId="0" applyNumberFormat="1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36" borderId="0" xfId="0" applyFont="1" applyFill="1" applyAlignment="1" applyProtection="1">
      <alignment horizontal="center"/>
      <protection hidden="1" locked="0"/>
    </xf>
    <xf numFmtId="2" fontId="5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" fontId="7" fillId="0" borderId="0" xfId="0" applyNumberFormat="1" applyFont="1" applyAlignment="1">
      <alignment horizontal="center"/>
    </xf>
    <xf numFmtId="0" fontId="0" fillId="37" borderId="0" xfId="0" applyFill="1" applyAlignment="1">
      <alignment/>
    </xf>
    <xf numFmtId="2" fontId="0" fillId="33" borderId="0" xfId="0" applyNumberFormat="1" applyFill="1" applyAlignment="1">
      <alignment/>
    </xf>
    <xf numFmtId="0" fontId="9" fillId="38" borderId="0" xfId="0" applyFont="1" applyFill="1" applyAlignment="1">
      <alignment/>
    </xf>
    <xf numFmtId="0" fontId="0" fillId="39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9" fillId="38" borderId="0" xfId="0" applyFont="1" applyFill="1" applyAlignment="1">
      <alignment horizontal="center"/>
    </xf>
    <xf numFmtId="2" fontId="0" fillId="0" borderId="0" xfId="0" applyNumberFormat="1" applyAlignment="1">
      <alignment/>
    </xf>
    <xf numFmtId="0" fontId="12" fillId="33" borderId="0" xfId="0" applyFont="1" applyFill="1" applyAlignment="1">
      <alignment/>
    </xf>
    <xf numFmtId="0" fontId="13" fillId="33" borderId="0" xfId="42" applyFill="1" applyAlignment="1" applyProtection="1">
      <alignment/>
      <protection/>
    </xf>
    <xf numFmtId="0" fontId="15" fillId="33" borderId="0" xfId="0" applyFont="1" applyFill="1" applyAlignment="1">
      <alignment/>
    </xf>
    <xf numFmtId="0" fontId="10" fillId="0" borderId="0" xfId="0" applyFont="1" applyAlignment="1">
      <alignment horizontal="center"/>
    </xf>
    <xf numFmtId="22" fontId="0" fillId="0" borderId="0" xfId="0" applyNumberFormat="1" applyAlignment="1">
      <alignment/>
    </xf>
    <xf numFmtId="20" fontId="0" fillId="0" borderId="0" xfId="0" applyNumberFormat="1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5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86" fontId="0" fillId="0" borderId="0" xfId="0" applyNumberFormat="1" applyFont="1" applyAlignment="1">
      <alignment horizontal="center"/>
    </xf>
    <xf numFmtId="49" fontId="54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49" fontId="55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kiplus.ru/fixed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="85" zoomScaleNormal="85" zoomScalePageLayoutView="0" workbookViewId="0" topLeftCell="A1">
      <selection activeCell="H14" sqref="H14"/>
    </sheetView>
  </sheetViews>
  <sheetFormatPr defaultColWidth="9.140625" defaultRowHeight="12.75"/>
  <cols>
    <col min="1" max="1" width="6.57421875" style="0" customWidth="1"/>
    <col min="2" max="2" width="11.8515625" style="0" customWidth="1"/>
    <col min="3" max="3" width="8.28125" style="0" hidden="1" customWidth="1"/>
    <col min="4" max="4" width="10.57421875" style="0" customWidth="1"/>
    <col min="5" max="5" width="19.57421875" style="0" customWidth="1"/>
    <col min="6" max="6" width="23.28125" style="0" customWidth="1"/>
    <col min="7" max="7" width="13.28125" style="0" customWidth="1"/>
    <col min="8" max="8" width="8.28125" style="0" customWidth="1"/>
    <col min="9" max="9" width="11.28125" style="0" customWidth="1"/>
    <col min="10" max="10" width="12.140625" style="0" customWidth="1"/>
    <col min="11" max="11" width="14.00390625" style="0" customWidth="1"/>
    <col min="15" max="15" width="16.28125" style="0" customWidth="1"/>
  </cols>
  <sheetData>
    <row r="1" spans="1:11" ht="13.5" thickBot="1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2"/>
      <c r="K1" s="2"/>
    </row>
    <row r="2" spans="1:11" ht="14.25" thickBot="1" thickTop="1">
      <c r="A2" s="3" t="s">
        <v>0</v>
      </c>
      <c r="B2" s="4" t="s">
        <v>1</v>
      </c>
      <c r="C2" s="4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15</v>
      </c>
      <c r="K2" s="4" t="s">
        <v>16</v>
      </c>
    </row>
    <row r="3" spans="1:12" ht="18" customHeight="1" thickTop="1">
      <c r="A3" s="5">
        <v>1</v>
      </c>
      <c r="B3" s="26">
        <v>41699</v>
      </c>
      <c r="D3" s="6" t="s">
        <v>51</v>
      </c>
      <c r="E3" s="6" t="s">
        <v>31</v>
      </c>
      <c r="F3" s="6" t="s">
        <v>52</v>
      </c>
      <c r="G3" s="6" t="s">
        <v>11</v>
      </c>
      <c r="H3" s="39">
        <v>1.6</v>
      </c>
      <c r="I3" s="31" t="s">
        <v>32</v>
      </c>
      <c r="J3" s="40">
        <v>100</v>
      </c>
      <c r="K3" s="40">
        <v>160</v>
      </c>
      <c r="L3" s="6"/>
    </row>
    <row r="4" spans="1:12" ht="12.75">
      <c r="A4" s="5">
        <v>2</v>
      </c>
      <c r="B4" s="26">
        <v>41699</v>
      </c>
      <c r="D4" s="6" t="s">
        <v>51</v>
      </c>
      <c r="E4" s="6" t="s">
        <v>12</v>
      </c>
      <c r="F4" s="6" t="s">
        <v>53</v>
      </c>
      <c r="G4" s="6" t="s">
        <v>39</v>
      </c>
      <c r="H4" s="39">
        <v>1.55</v>
      </c>
      <c r="I4" s="31" t="s">
        <v>54</v>
      </c>
      <c r="J4" s="40">
        <v>100</v>
      </c>
      <c r="K4" s="40">
        <v>155</v>
      </c>
      <c r="L4" s="6"/>
    </row>
    <row r="5" spans="1:15" ht="12.75">
      <c r="A5" s="5">
        <v>3</v>
      </c>
      <c r="B5" s="26">
        <v>41699</v>
      </c>
      <c r="D5" s="6" t="s">
        <v>51</v>
      </c>
      <c r="E5" s="6" t="s">
        <v>41</v>
      </c>
      <c r="F5" s="6" t="s">
        <v>55</v>
      </c>
      <c r="G5" s="6" t="s">
        <v>43</v>
      </c>
      <c r="H5" s="39">
        <v>1.8</v>
      </c>
      <c r="I5" s="31" t="s">
        <v>56</v>
      </c>
      <c r="J5" s="40">
        <v>90</v>
      </c>
      <c r="K5" s="40">
        <f>J5*H5</f>
        <v>162</v>
      </c>
      <c r="L5" s="6"/>
      <c r="O5" s="23"/>
    </row>
    <row r="6" spans="1:15" ht="12.75">
      <c r="A6" s="5">
        <v>4</v>
      </c>
      <c r="B6" s="26">
        <v>41700</v>
      </c>
      <c r="D6" s="6" t="s">
        <v>51</v>
      </c>
      <c r="E6" s="6" t="s">
        <v>33</v>
      </c>
      <c r="F6" s="6" t="s">
        <v>57</v>
      </c>
      <c r="G6" s="6" t="s">
        <v>39</v>
      </c>
      <c r="H6" s="28">
        <v>2.01</v>
      </c>
      <c r="I6" s="30" t="s">
        <v>42</v>
      </c>
      <c r="J6" s="40">
        <v>80</v>
      </c>
      <c r="K6" s="40">
        <v>0</v>
      </c>
      <c r="L6" s="6"/>
      <c r="O6" s="23"/>
    </row>
    <row r="7" spans="1:15" ht="12.75">
      <c r="A7" s="5">
        <v>5</v>
      </c>
      <c r="B7" s="26">
        <v>41700</v>
      </c>
      <c r="D7" s="6" t="s">
        <v>51</v>
      </c>
      <c r="E7" s="6" t="s">
        <v>38</v>
      </c>
      <c r="F7" s="6" t="s">
        <v>58</v>
      </c>
      <c r="G7" s="6" t="s">
        <v>59</v>
      </c>
      <c r="H7" s="28">
        <v>1.75</v>
      </c>
      <c r="I7" s="31" t="s">
        <v>44</v>
      </c>
      <c r="J7" s="40">
        <v>90</v>
      </c>
      <c r="K7" s="40">
        <f>J7*H7</f>
        <v>157.5</v>
      </c>
      <c r="L7" s="6"/>
      <c r="O7" s="23"/>
    </row>
    <row r="8" spans="1:15" ht="14.25" customHeight="1">
      <c r="A8" s="5">
        <v>6</v>
      </c>
      <c r="B8" s="26">
        <v>41702</v>
      </c>
      <c r="D8" s="6" t="s">
        <v>51</v>
      </c>
      <c r="E8" s="10" t="s">
        <v>60</v>
      </c>
      <c r="F8" s="6" t="s">
        <v>61</v>
      </c>
      <c r="G8" s="6" t="s">
        <v>62</v>
      </c>
      <c r="H8" s="28">
        <v>2.15</v>
      </c>
      <c r="I8" s="32" t="s">
        <v>63</v>
      </c>
      <c r="J8" s="40">
        <v>80</v>
      </c>
      <c r="K8" s="40">
        <v>80</v>
      </c>
      <c r="L8" s="6"/>
      <c r="O8" s="23"/>
    </row>
    <row r="9" spans="1:15" ht="12.75">
      <c r="A9" s="5">
        <v>7</v>
      </c>
      <c r="B9" s="26">
        <v>41704</v>
      </c>
      <c r="D9" s="10" t="s">
        <v>51</v>
      </c>
      <c r="E9" s="10" t="s">
        <v>64</v>
      </c>
      <c r="F9" s="6" t="s">
        <v>65</v>
      </c>
      <c r="G9" s="6" t="s">
        <v>66</v>
      </c>
      <c r="H9" s="28">
        <v>1.55</v>
      </c>
      <c r="I9" s="31" t="s">
        <v>37</v>
      </c>
      <c r="J9" s="40">
        <v>100</v>
      </c>
      <c r="K9" s="40">
        <v>155</v>
      </c>
      <c r="L9" s="6"/>
      <c r="O9" s="23"/>
    </row>
    <row r="10" spans="1:15" ht="12.75">
      <c r="A10" s="5">
        <v>8</v>
      </c>
      <c r="B10" s="26">
        <v>41706</v>
      </c>
      <c r="D10" s="10" t="s">
        <v>51</v>
      </c>
      <c r="E10" s="10" t="s">
        <v>41</v>
      </c>
      <c r="F10" s="6" t="s">
        <v>67</v>
      </c>
      <c r="G10" s="6" t="s">
        <v>11</v>
      </c>
      <c r="H10" s="28">
        <v>1.57</v>
      </c>
      <c r="I10" s="30" t="s">
        <v>36</v>
      </c>
      <c r="J10" s="40">
        <v>90</v>
      </c>
      <c r="K10" s="40">
        <v>0</v>
      </c>
      <c r="L10" s="6"/>
      <c r="O10" s="23"/>
    </row>
    <row r="11" spans="1:15" ht="12.75">
      <c r="A11" s="5">
        <v>9</v>
      </c>
      <c r="B11" s="26">
        <v>41707</v>
      </c>
      <c r="D11" s="10" t="s">
        <v>51</v>
      </c>
      <c r="E11" s="10" t="s">
        <v>68</v>
      </c>
      <c r="F11" s="6" t="s">
        <v>69</v>
      </c>
      <c r="G11" s="6" t="s">
        <v>70</v>
      </c>
      <c r="H11" s="28">
        <v>1.75</v>
      </c>
      <c r="I11" s="31" t="s">
        <v>71</v>
      </c>
      <c r="J11" s="40">
        <v>90</v>
      </c>
      <c r="K11" s="40">
        <f>J11*H11</f>
        <v>157.5</v>
      </c>
      <c r="L11" s="6"/>
      <c r="O11" s="23"/>
    </row>
    <row r="12" spans="1:15" ht="12.75" customHeight="1">
      <c r="A12" s="5">
        <v>10</v>
      </c>
      <c r="B12" s="26">
        <v>41707</v>
      </c>
      <c r="D12" s="10" t="s">
        <v>51</v>
      </c>
      <c r="E12" s="10" t="s">
        <v>33</v>
      </c>
      <c r="F12" s="6" t="s">
        <v>72</v>
      </c>
      <c r="G12" s="6" t="s">
        <v>28</v>
      </c>
      <c r="H12" s="28">
        <v>2.05</v>
      </c>
      <c r="I12" s="30" t="s">
        <v>34</v>
      </c>
      <c r="J12" s="40">
        <v>80</v>
      </c>
      <c r="K12" s="40">
        <v>0</v>
      </c>
      <c r="L12" s="6"/>
      <c r="O12" s="23"/>
    </row>
    <row r="13" spans="1:15" ht="12.75" customHeight="1">
      <c r="A13" s="5">
        <v>11</v>
      </c>
      <c r="B13" s="26">
        <v>41709</v>
      </c>
      <c r="C13" s="6"/>
      <c r="D13" s="10" t="s">
        <v>51</v>
      </c>
      <c r="E13" s="6" t="s">
        <v>46</v>
      </c>
      <c r="F13" s="6" t="s">
        <v>73</v>
      </c>
      <c r="G13" s="6" t="s">
        <v>28</v>
      </c>
      <c r="H13" s="28">
        <v>1.77</v>
      </c>
      <c r="I13" s="31" t="s">
        <v>74</v>
      </c>
      <c r="J13" s="40">
        <v>90</v>
      </c>
      <c r="K13" s="40">
        <f>J13*H13</f>
        <v>159.3</v>
      </c>
      <c r="L13" s="6"/>
      <c r="O13" s="23"/>
    </row>
    <row r="14" spans="1:15" ht="12.75" customHeight="1">
      <c r="A14" s="5">
        <v>12</v>
      </c>
      <c r="B14" s="26">
        <v>41710</v>
      </c>
      <c r="C14" s="6"/>
      <c r="D14" s="10" t="s">
        <v>75</v>
      </c>
      <c r="E14" s="10" t="s">
        <v>76</v>
      </c>
      <c r="F14" s="6" t="s">
        <v>77</v>
      </c>
      <c r="G14" s="6" t="s">
        <v>26</v>
      </c>
      <c r="H14" s="28">
        <v>1.8</v>
      </c>
      <c r="I14" s="30" t="s">
        <v>49</v>
      </c>
      <c r="J14" s="40">
        <v>90</v>
      </c>
      <c r="K14" s="6">
        <v>0</v>
      </c>
      <c r="L14" s="6"/>
      <c r="O14" s="23"/>
    </row>
    <row r="15" spans="1:15" ht="12.75" customHeight="1">
      <c r="A15" s="5">
        <v>13</v>
      </c>
      <c r="B15" s="26">
        <v>41712</v>
      </c>
      <c r="C15" s="10"/>
      <c r="D15" s="10" t="s">
        <v>51</v>
      </c>
      <c r="E15" s="10" t="s">
        <v>47</v>
      </c>
      <c r="F15" s="6" t="s">
        <v>78</v>
      </c>
      <c r="G15" s="6" t="s">
        <v>79</v>
      </c>
      <c r="H15" s="28">
        <v>1.68</v>
      </c>
      <c r="I15" s="41" t="s">
        <v>80</v>
      </c>
      <c r="J15" s="10">
        <v>100</v>
      </c>
      <c r="K15" s="10">
        <v>168</v>
      </c>
      <c r="L15" s="6"/>
      <c r="O15" s="23"/>
    </row>
    <row r="16" spans="1:15" ht="12.75" customHeight="1">
      <c r="A16" s="5">
        <v>14</v>
      </c>
      <c r="B16" s="26">
        <v>41713</v>
      </c>
      <c r="C16" s="10"/>
      <c r="D16" s="10" t="s">
        <v>51</v>
      </c>
      <c r="E16" s="10" t="s">
        <v>68</v>
      </c>
      <c r="F16" s="6" t="s">
        <v>81</v>
      </c>
      <c r="G16" s="27" t="s">
        <v>39</v>
      </c>
      <c r="H16" s="28">
        <v>1.9</v>
      </c>
      <c r="I16" s="31" t="s">
        <v>37</v>
      </c>
      <c r="J16" s="10">
        <v>85</v>
      </c>
      <c r="K16" s="40">
        <f>J16*H16</f>
        <v>161.5</v>
      </c>
      <c r="L16" s="6"/>
      <c r="O16" s="23"/>
    </row>
    <row r="17" spans="1:15" ht="15.75" customHeight="1">
      <c r="A17" s="5">
        <v>15</v>
      </c>
      <c r="B17" s="26">
        <v>41713</v>
      </c>
      <c r="C17" s="10"/>
      <c r="D17" s="10" t="s">
        <v>51</v>
      </c>
      <c r="E17" s="10" t="s">
        <v>68</v>
      </c>
      <c r="F17" s="6" t="s">
        <v>82</v>
      </c>
      <c r="G17" s="6" t="s">
        <v>39</v>
      </c>
      <c r="H17" s="28">
        <v>1.55</v>
      </c>
      <c r="I17" s="32" t="s">
        <v>35</v>
      </c>
      <c r="J17" s="40">
        <v>100</v>
      </c>
      <c r="K17" s="40">
        <v>100</v>
      </c>
      <c r="L17" s="6"/>
      <c r="O17" s="23"/>
    </row>
    <row r="18" spans="1:15" ht="13.5" customHeight="1">
      <c r="A18" s="5">
        <v>16</v>
      </c>
      <c r="B18" s="26">
        <v>41714</v>
      </c>
      <c r="C18" s="11"/>
      <c r="D18" s="10" t="s">
        <v>83</v>
      </c>
      <c r="E18" s="10" t="s">
        <v>84</v>
      </c>
      <c r="F18" s="6" t="s">
        <v>85</v>
      </c>
      <c r="G18" s="6" t="s">
        <v>86</v>
      </c>
      <c r="H18" s="28">
        <v>1.87</v>
      </c>
      <c r="I18" s="31" t="s">
        <v>87</v>
      </c>
      <c r="J18" s="40">
        <v>90</v>
      </c>
      <c r="K18" s="40">
        <f>J18*H18</f>
        <v>168.3</v>
      </c>
      <c r="L18" s="6"/>
      <c r="O18" s="23"/>
    </row>
    <row r="19" spans="1:15" ht="15.75" customHeight="1">
      <c r="A19" s="5">
        <v>17</v>
      </c>
      <c r="B19" s="26">
        <v>41714</v>
      </c>
      <c r="C19" s="11"/>
      <c r="D19" s="10" t="s">
        <v>51</v>
      </c>
      <c r="E19" s="10" t="s">
        <v>33</v>
      </c>
      <c r="F19" s="6" t="s">
        <v>88</v>
      </c>
      <c r="G19" s="6" t="s">
        <v>28</v>
      </c>
      <c r="H19" s="28">
        <v>1.95</v>
      </c>
      <c r="I19" s="41" t="s">
        <v>40</v>
      </c>
      <c r="J19" s="40">
        <v>90</v>
      </c>
      <c r="K19" s="40">
        <f>J19*H19</f>
        <v>175.5</v>
      </c>
      <c r="L19" s="6"/>
      <c r="O19" s="23"/>
    </row>
    <row r="20" spans="1:15" ht="15.75" customHeight="1">
      <c r="A20" s="5">
        <v>18</v>
      </c>
      <c r="B20" s="42">
        <v>41716</v>
      </c>
      <c r="C20" s="11"/>
      <c r="D20" s="10" t="s">
        <v>51</v>
      </c>
      <c r="E20" s="10" t="s">
        <v>46</v>
      </c>
      <c r="F20" s="6" t="s">
        <v>89</v>
      </c>
      <c r="G20" s="6" t="s">
        <v>43</v>
      </c>
      <c r="H20" s="28">
        <v>2.05</v>
      </c>
      <c r="I20" s="32" t="s">
        <v>40</v>
      </c>
      <c r="J20" s="40">
        <v>85</v>
      </c>
      <c r="K20" s="40">
        <v>85</v>
      </c>
      <c r="L20" s="6"/>
      <c r="O20" s="23"/>
    </row>
    <row r="21" spans="1:15" ht="15" customHeight="1">
      <c r="A21" s="5">
        <v>19</v>
      </c>
      <c r="B21" s="26">
        <v>41717</v>
      </c>
      <c r="C21" s="43"/>
      <c r="D21" s="10" t="s">
        <v>51</v>
      </c>
      <c r="E21" s="10" t="s">
        <v>46</v>
      </c>
      <c r="F21" s="6" t="s">
        <v>90</v>
      </c>
      <c r="G21" s="6" t="s">
        <v>91</v>
      </c>
      <c r="H21" s="28">
        <v>1.95</v>
      </c>
      <c r="I21" s="30" t="s">
        <v>36</v>
      </c>
      <c r="J21" s="40">
        <v>85</v>
      </c>
      <c r="K21" s="6">
        <v>0</v>
      </c>
      <c r="L21" s="6"/>
      <c r="O21" s="23"/>
    </row>
    <row r="22" spans="1:15" ht="12.75">
      <c r="A22" s="5">
        <v>20</v>
      </c>
      <c r="B22" s="26">
        <v>41719</v>
      </c>
      <c r="C22" s="43"/>
      <c r="D22" s="10" t="s">
        <v>51</v>
      </c>
      <c r="E22" s="6" t="s">
        <v>47</v>
      </c>
      <c r="F22" s="6" t="s">
        <v>92</v>
      </c>
      <c r="G22" s="6" t="s">
        <v>93</v>
      </c>
      <c r="H22" s="28">
        <v>1.75</v>
      </c>
      <c r="I22" s="30" t="s">
        <v>37</v>
      </c>
      <c r="J22" s="40">
        <v>90</v>
      </c>
      <c r="K22" s="6">
        <v>0</v>
      </c>
      <c r="L22" s="6"/>
      <c r="O22" s="23"/>
    </row>
    <row r="23" spans="1:15" ht="12.75">
      <c r="A23" s="5">
        <v>21</v>
      </c>
      <c r="B23" s="26">
        <v>41719</v>
      </c>
      <c r="C23" s="43"/>
      <c r="D23" s="10" t="s">
        <v>75</v>
      </c>
      <c r="E23" s="10" t="s">
        <v>76</v>
      </c>
      <c r="F23" s="6" t="s">
        <v>94</v>
      </c>
      <c r="G23" s="6" t="s">
        <v>28</v>
      </c>
      <c r="H23" s="28">
        <v>1.7</v>
      </c>
      <c r="I23" s="32" t="s">
        <v>48</v>
      </c>
      <c r="J23" s="40">
        <v>90</v>
      </c>
      <c r="K23" s="40">
        <v>90</v>
      </c>
      <c r="L23" s="6"/>
      <c r="O23" s="23"/>
    </row>
    <row r="24" spans="1:19" ht="12.75">
      <c r="A24" s="5">
        <v>22</v>
      </c>
      <c r="B24" s="26">
        <v>41719</v>
      </c>
      <c r="C24" s="43"/>
      <c r="D24" s="10" t="s">
        <v>51</v>
      </c>
      <c r="E24" s="6" t="s">
        <v>41</v>
      </c>
      <c r="F24" s="6" t="s">
        <v>95</v>
      </c>
      <c r="G24" s="6" t="s">
        <v>11</v>
      </c>
      <c r="H24" s="28">
        <v>1.6</v>
      </c>
      <c r="I24" s="31" t="s">
        <v>40</v>
      </c>
      <c r="J24" s="40">
        <v>100</v>
      </c>
      <c r="K24" s="40">
        <v>160</v>
      </c>
      <c r="L24" s="6"/>
      <c r="O24" s="23"/>
      <c r="R24" s="24"/>
      <c r="S24" s="25"/>
    </row>
    <row r="25" spans="1:15" ht="12.75">
      <c r="A25" s="5">
        <v>23</v>
      </c>
      <c r="B25" s="26">
        <v>41720</v>
      </c>
      <c r="C25" s="43"/>
      <c r="D25" s="10" t="s">
        <v>51</v>
      </c>
      <c r="E25" s="10" t="s">
        <v>41</v>
      </c>
      <c r="F25" s="6" t="s">
        <v>96</v>
      </c>
      <c r="G25" s="6" t="s">
        <v>28</v>
      </c>
      <c r="H25" s="28">
        <v>1.7</v>
      </c>
      <c r="I25" s="31" t="s">
        <v>40</v>
      </c>
      <c r="J25" s="40">
        <v>95</v>
      </c>
      <c r="K25" s="40">
        <f>J25*H25</f>
        <v>161.5</v>
      </c>
      <c r="L25" s="6"/>
      <c r="O25" s="23"/>
    </row>
    <row r="26" spans="1:15" ht="12.75">
      <c r="A26" s="5">
        <v>24</v>
      </c>
      <c r="B26" s="26">
        <v>41720</v>
      </c>
      <c r="C26" s="43"/>
      <c r="D26" s="10" t="s">
        <v>51</v>
      </c>
      <c r="E26" s="10" t="s">
        <v>12</v>
      </c>
      <c r="F26" s="6" t="s">
        <v>97</v>
      </c>
      <c r="G26" s="6" t="s">
        <v>43</v>
      </c>
      <c r="H26" s="28">
        <v>1.75</v>
      </c>
      <c r="I26" s="31" t="s">
        <v>45</v>
      </c>
      <c r="J26" s="40">
        <v>90</v>
      </c>
      <c r="K26" s="40">
        <f>J26*H26</f>
        <v>157.5</v>
      </c>
      <c r="L26" s="6"/>
      <c r="O26" s="23"/>
    </row>
    <row r="27" spans="1:15" ht="12.75">
      <c r="A27" s="5">
        <v>25</v>
      </c>
      <c r="B27" s="26">
        <v>41721</v>
      </c>
      <c r="C27" s="43"/>
      <c r="D27" s="10" t="s">
        <v>51</v>
      </c>
      <c r="E27" s="10" t="s">
        <v>68</v>
      </c>
      <c r="F27" s="6" t="s">
        <v>98</v>
      </c>
      <c r="G27" s="6" t="s">
        <v>39</v>
      </c>
      <c r="H27" s="28">
        <v>2</v>
      </c>
      <c r="I27" s="30" t="s">
        <v>29</v>
      </c>
      <c r="J27" s="40">
        <v>85</v>
      </c>
      <c r="K27" s="6">
        <v>0</v>
      </c>
      <c r="O27" s="23"/>
    </row>
    <row r="28" spans="1:15" ht="12.75">
      <c r="A28" s="5">
        <v>26</v>
      </c>
      <c r="B28" s="26">
        <v>41721</v>
      </c>
      <c r="C28" s="43"/>
      <c r="D28" s="10" t="s">
        <v>51</v>
      </c>
      <c r="E28" s="6" t="s">
        <v>31</v>
      </c>
      <c r="F28" s="6" t="s">
        <v>99</v>
      </c>
      <c r="G28" s="6" t="s">
        <v>11</v>
      </c>
      <c r="H28" s="28">
        <v>1.65</v>
      </c>
      <c r="I28" s="30" t="s">
        <v>100</v>
      </c>
      <c r="J28" s="6">
        <v>95</v>
      </c>
      <c r="K28" s="6">
        <v>0</v>
      </c>
      <c r="O28" s="23"/>
    </row>
    <row r="29" spans="1:15" ht="12.75">
      <c r="A29" s="5">
        <v>27</v>
      </c>
      <c r="B29" s="26">
        <v>41722</v>
      </c>
      <c r="C29" s="6"/>
      <c r="D29" s="10" t="s">
        <v>51</v>
      </c>
      <c r="E29" s="6" t="s">
        <v>68</v>
      </c>
      <c r="F29" s="6" t="s">
        <v>101</v>
      </c>
      <c r="G29" s="6" t="s">
        <v>91</v>
      </c>
      <c r="H29" s="28">
        <v>1.75</v>
      </c>
      <c r="I29" s="30" t="s">
        <v>29</v>
      </c>
      <c r="J29" s="6">
        <v>90</v>
      </c>
      <c r="K29" s="6">
        <v>0</v>
      </c>
      <c r="O29" s="23"/>
    </row>
    <row r="30" spans="1:15" ht="12.75">
      <c r="A30" s="5">
        <v>28</v>
      </c>
      <c r="B30" s="26">
        <v>41723</v>
      </c>
      <c r="D30" s="10" t="s">
        <v>51</v>
      </c>
      <c r="E30" s="6" t="s">
        <v>31</v>
      </c>
      <c r="F30" s="6" t="s">
        <v>102</v>
      </c>
      <c r="G30" s="6" t="s">
        <v>39</v>
      </c>
      <c r="H30" s="28">
        <v>1.55</v>
      </c>
      <c r="I30" s="30" t="s">
        <v>103</v>
      </c>
      <c r="J30" s="6">
        <v>90</v>
      </c>
      <c r="K30" s="6">
        <v>0</v>
      </c>
      <c r="O30" s="23"/>
    </row>
    <row r="31" spans="1:15" ht="12.75" customHeight="1" hidden="1">
      <c r="A31" s="5">
        <v>29</v>
      </c>
      <c r="B31" s="26">
        <v>41724</v>
      </c>
      <c r="D31" s="10" t="s">
        <v>51</v>
      </c>
      <c r="E31" s="6" t="s">
        <v>33</v>
      </c>
      <c r="F31" s="6" t="s">
        <v>104</v>
      </c>
      <c r="G31" s="6" t="s">
        <v>11</v>
      </c>
      <c r="H31" s="28">
        <v>1.6</v>
      </c>
      <c r="I31" s="30" t="s">
        <v>37</v>
      </c>
      <c r="J31" s="6">
        <v>90</v>
      </c>
      <c r="K31" s="6">
        <v>0</v>
      </c>
      <c r="O31" s="23"/>
    </row>
    <row r="32" spans="1:15" ht="12.75">
      <c r="A32" s="5">
        <v>30</v>
      </c>
      <c r="B32" s="42">
        <v>41725</v>
      </c>
      <c r="C32" s="6"/>
      <c r="D32" s="10" t="s">
        <v>51</v>
      </c>
      <c r="E32" s="10" t="s">
        <v>33</v>
      </c>
      <c r="F32" s="10" t="s">
        <v>105</v>
      </c>
      <c r="G32" s="6" t="s">
        <v>26</v>
      </c>
      <c r="H32" s="28">
        <v>1.65</v>
      </c>
      <c r="I32" s="29" t="s">
        <v>44</v>
      </c>
      <c r="J32" s="6">
        <v>90</v>
      </c>
      <c r="K32" s="6">
        <v>0</v>
      </c>
      <c r="O32" s="23"/>
    </row>
    <row r="33" spans="1:15" ht="12.75">
      <c r="A33" s="5">
        <v>31</v>
      </c>
      <c r="B33" s="26">
        <v>41727</v>
      </c>
      <c r="C33" s="6"/>
      <c r="D33" s="10" t="s">
        <v>51</v>
      </c>
      <c r="E33" s="10" t="s">
        <v>68</v>
      </c>
      <c r="F33" s="6" t="s">
        <v>106</v>
      </c>
      <c r="G33" s="6" t="s">
        <v>107</v>
      </c>
      <c r="H33" s="28">
        <v>1.7</v>
      </c>
      <c r="I33" s="31" t="s">
        <v>36</v>
      </c>
      <c r="J33" s="10">
        <v>90</v>
      </c>
      <c r="K33" s="6">
        <f>J33*H33</f>
        <v>153</v>
      </c>
      <c r="O33" s="23"/>
    </row>
    <row r="34" spans="1:15" ht="12.75">
      <c r="A34" s="5">
        <v>32</v>
      </c>
      <c r="B34" s="26">
        <v>41727</v>
      </c>
      <c r="C34" s="6"/>
      <c r="D34" s="10" t="s">
        <v>51</v>
      </c>
      <c r="E34" s="6" t="s">
        <v>33</v>
      </c>
      <c r="F34" s="6" t="s">
        <v>108</v>
      </c>
      <c r="G34" s="6" t="s">
        <v>109</v>
      </c>
      <c r="H34" s="28">
        <v>1.7</v>
      </c>
      <c r="I34" s="32" t="s">
        <v>42</v>
      </c>
      <c r="J34" s="7">
        <v>90</v>
      </c>
      <c r="K34" s="6">
        <v>90</v>
      </c>
      <c r="O34" s="23"/>
    </row>
    <row r="35" spans="1:15" ht="12.75">
      <c r="A35" s="5">
        <v>33</v>
      </c>
      <c r="B35" s="26">
        <v>41728</v>
      </c>
      <c r="C35" s="6"/>
      <c r="D35" s="10" t="s">
        <v>51</v>
      </c>
      <c r="E35" s="6" t="s">
        <v>68</v>
      </c>
      <c r="F35" s="10" t="s">
        <v>110</v>
      </c>
      <c r="G35" s="6" t="s">
        <v>28</v>
      </c>
      <c r="H35" s="28">
        <v>2.4</v>
      </c>
      <c r="I35" s="30" t="s">
        <v>44</v>
      </c>
      <c r="J35" s="6">
        <v>80</v>
      </c>
      <c r="K35" s="6">
        <v>0</v>
      </c>
      <c r="O35" s="23"/>
    </row>
    <row r="36" spans="1:15" ht="12.75">
      <c r="A36" s="5">
        <v>34</v>
      </c>
      <c r="B36" s="26">
        <v>41728</v>
      </c>
      <c r="C36" s="6"/>
      <c r="D36" s="10" t="s">
        <v>51</v>
      </c>
      <c r="E36" s="6" t="s">
        <v>12</v>
      </c>
      <c r="F36" s="10" t="s">
        <v>111</v>
      </c>
      <c r="G36" s="6" t="s">
        <v>28</v>
      </c>
      <c r="H36" s="28">
        <v>1.7</v>
      </c>
      <c r="I36" s="41" t="s">
        <v>30</v>
      </c>
      <c r="J36" s="6">
        <v>95</v>
      </c>
      <c r="K36" s="6">
        <f>J36*H36</f>
        <v>161.5</v>
      </c>
      <c r="O36" s="23"/>
    </row>
    <row r="37" spans="1:15" ht="12.75">
      <c r="A37" s="5">
        <v>35</v>
      </c>
      <c r="B37" s="26">
        <v>41728</v>
      </c>
      <c r="C37" s="6"/>
      <c r="D37" s="10" t="s">
        <v>51</v>
      </c>
      <c r="E37" s="6" t="s">
        <v>112</v>
      </c>
      <c r="F37" s="10" t="s">
        <v>113</v>
      </c>
      <c r="G37" s="6" t="s">
        <v>107</v>
      </c>
      <c r="H37" s="28">
        <v>1.7</v>
      </c>
      <c r="I37" s="44" t="s">
        <v>49</v>
      </c>
      <c r="J37" s="6">
        <v>95</v>
      </c>
      <c r="K37" s="6">
        <f>J37*H37</f>
        <v>161.5</v>
      </c>
      <c r="O37" s="23"/>
    </row>
    <row r="38" spans="1:15" ht="12.75">
      <c r="A38" s="5">
        <v>33</v>
      </c>
      <c r="B38" s="26"/>
      <c r="C38" s="6"/>
      <c r="D38" s="10"/>
      <c r="E38" s="6"/>
      <c r="F38" s="10"/>
      <c r="G38" s="6"/>
      <c r="H38" s="28"/>
      <c r="I38" s="30"/>
      <c r="J38" s="6"/>
      <c r="K38" s="6"/>
      <c r="O38" s="23"/>
    </row>
    <row r="39" spans="5:15" ht="12.75">
      <c r="E39" s="6"/>
      <c r="F39" s="6"/>
      <c r="H39" s="18"/>
      <c r="I39" s="6"/>
      <c r="J39" s="6"/>
      <c r="O39" s="23"/>
    </row>
    <row r="40" spans="8:15" ht="12.75">
      <c r="H40" s="18"/>
      <c r="O40" s="23"/>
    </row>
    <row r="41" ht="12.75">
      <c r="H41" s="18"/>
    </row>
    <row r="42" spans="2:12" ht="12.75">
      <c r="B42" s="34" t="s">
        <v>8</v>
      </c>
      <c r="C42" s="34"/>
      <c r="D42" s="1">
        <v>1000</v>
      </c>
      <c r="E42" s="2">
        <v>30000</v>
      </c>
      <c r="G42" s="38" t="s">
        <v>19</v>
      </c>
      <c r="H42" s="38"/>
      <c r="I42" s="6">
        <f>COUNT(B3:B38)</f>
        <v>35</v>
      </c>
      <c r="J42" s="33" t="s">
        <v>22</v>
      </c>
      <c r="K42" s="33"/>
      <c r="L42" s="18">
        <f>MAX(H3:H38)</f>
        <v>2.4</v>
      </c>
    </row>
    <row r="43" spans="2:12" ht="19.5" customHeight="1">
      <c r="B43" s="34" t="s">
        <v>9</v>
      </c>
      <c r="C43" s="34"/>
      <c r="D43" s="8">
        <f>D42-SUM(J3:J42)+SUM(K3:K42)</f>
        <v>1009.5999999999999</v>
      </c>
      <c r="E43" s="12">
        <f>E42*D44/100+E42</f>
        <v>30287.999999999996</v>
      </c>
      <c r="G43" s="33" t="s">
        <v>20</v>
      </c>
      <c r="H43" s="33"/>
      <c r="I43" s="17">
        <f>I42-I44-I45</f>
        <v>18</v>
      </c>
      <c r="J43" s="33" t="s">
        <v>21</v>
      </c>
      <c r="K43" s="33"/>
      <c r="L43" s="18">
        <f>MIN(H3:H39)</f>
        <v>1.55</v>
      </c>
    </row>
    <row r="44" spans="2:12" ht="12.75">
      <c r="B44" s="34" t="s">
        <v>10</v>
      </c>
      <c r="C44" s="34"/>
      <c r="D44" s="9">
        <f>(D43-D42)/D42*100</f>
        <v>0.9599999999999909</v>
      </c>
      <c r="E44" s="13">
        <f>D44</f>
        <v>0.9599999999999909</v>
      </c>
      <c r="G44" s="35" t="s">
        <v>17</v>
      </c>
      <c r="H44" s="35"/>
      <c r="I44" s="15">
        <f>COUNTIF(K3:K39,0)</f>
        <v>13</v>
      </c>
      <c r="J44" s="33" t="s">
        <v>23</v>
      </c>
      <c r="K44" s="33"/>
      <c r="L44" s="18">
        <f>AVERAGE(H3:H39)</f>
        <v>1.7771428571428576</v>
      </c>
    </row>
    <row r="45" spans="2:9" ht="12.75">
      <c r="B45" s="14" t="s">
        <v>13</v>
      </c>
      <c r="C45" s="14"/>
      <c r="D45" s="14">
        <f>D43-D42</f>
        <v>9.599999999999909</v>
      </c>
      <c r="E45" s="14">
        <f>E43-E42</f>
        <v>287.99999999999636</v>
      </c>
      <c r="G45" s="36" t="s">
        <v>18</v>
      </c>
      <c r="H45" s="36"/>
      <c r="I45" s="16">
        <v>4</v>
      </c>
    </row>
    <row r="46" ht="23.25">
      <c r="D46" s="22" t="s">
        <v>14</v>
      </c>
    </row>
    <row r="47" spans="1:5" ht="12.75">
      <c r="A47" s="37" t="s">
        <v>24</v>
      </c>
      <c r="B47" s="37"/>
      <c r="C47" s="37"/>
      <c r="D47" s="37"/>
      <c r="E47" s="37"/>
    </row>
    <row r="48" spans="6:10" ht="12.75">
      <c r="F48" s="21" t="s">
        <v>25</v>
      </c>
      <c r="G48" s="19"/>
      <c r="H48" s="2"/>
      <c r="I48" s="2"/>
      <c r="J48" s="2"/>
    </row>
    <row r="49" ht="12.75">
      <c r="I49" s="20" t="s">
        <v>27</v>
      </c>
    </row>
  </sheetData>
  <sheetProtection/>
  <mergeCells count="12">
    <mergeCell ref="J43:K43"/>
    <mergeCell ref="B44:C44"/>
    <mergeCell ref="G44:H44"/>
    <mergeCell ref="J44:K44"/>
    <mergeCell ref="G45:H45"/>
    <mergeCell ref="A47:E47"/>
    <mergeCell ref="A1:I1"/>
    <mergeCell ref="B42:C42"/>
    <mergeCell ref="J42:K42"/>
    <mergeCell ref="B43:C43"/>
    <mergeCell ref="G43:H43"/>
    <mergeCell ref="G42:H42"/>
  </mergeCells>
  <hyperlinks>
    <hyperlink ref="I49" r:id="rId1" display="www.stavkiplus.ru/fixed.php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</cp:lastModifiedBy>
  <dcterms:created xsi:type="dcterms:W3CDTF">1996-10-08T23:32:33Z</dcterms:created>
  <dcterms:modified xsi:type="dcterms:W3CDTF">2014-07-10T15:35:41Z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