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5" activeTab="11"/>
  </bookViews>
  <sheets>
    <sheet name="01_2011" sheetId="1" r:id="rId1"/>
    <sheet name="02_2011" sheetId="2" r:id="rId2"/>
    <sheet name="03_2011" sheetId="3" r:id="rId3"/>
    <sheet name="04_2011" sheetId="4" r:id="rId4"/>
    <sheet name="05_2011" sheetId="5" r:id="rId5"/>
    <sheet name="06_2011" sheetId="6" r:id="rId6"/>
    <sheet name="07_2011" sheetId="7" r:id="rId7"/>
    <sheet name="08_2011" sheetId="8" r:id="rId8"/>
    <sheet name="09_2011" sheetId="9" r:id="rId9"/>
    <sheet name="10_2011" sheetId="10" r:id="rId10"/>
    <sheet name="11_2011" sheetId="11" r:id="rId11"/>
    <sheet name="12_2011" sheetId="12" r:id="rId12"/>
  </sheets>
  <definedNames/>
  <calcPr fullCalcOnLoad="1"/>
</workbook>
</file>

<file path=xl/sharedStrings.xml><?xml version="1.0" encoding="utf-8"?>
<sst xmlns="http://schemas.openxmlformats.org/spreadsheetml/2006/main" count="2749" uniqueCount="802">
  <si>
    <t>Номер</t>
  </si>
  <si>
    <t>Дата</t>
  </si>
  <si>
    <t>Вид спорта</t>
  </si>
  <si>
    <t>Чемпионат</t>
  </si>
  <si>
    <t>Событие</t>
  </si>
  <si>
    <t>Исход</t>
  </si>
  <si>
    <t>Коэф.</t>
  </si>
  <si>
    <t>Рез-т</t>
  </si>
  <si>
    <t>Футбол</t>
  </si>
  <si>
    <t>Начальный банк</t>
  </si>
  <si>
    <t>Текущий банк</t>
  </si>
  <si>
    <t>Прибыль в %</t>
  </si>
  <si>
    <t>0:0</t>
  </si>
  <si>
    <t>Ф1(0)</t>
  </si>
  <si>
    <t>Чемпионат Англии</t>
  </si>
  <si>
    <t>2:0</t>
  </si>
  <si>
    <t>1:3</t>
  </si>
  <si>
    <t>Чемпионат Испании</t>
  </si>
  <si>
    <t>1:1</t>
  </si>
  <si>
    <t>Чистая прибыль</t>
  </si>
  <si>
    <t>Stavkiplus.ru</t>
  </si>
  <si>
    <t>Ставка(у.е.)</t>
  </si>
  <si>
    <t>Выигрыш(у.е.)</t>
  </si>
  <si>
    <t>Хоккей</t>
  </si>
  <si>
    <t>КХЛ</t>
  </si>
  <si>
    <t>Проиграно</t>
  </si>
  <si>
    <t>Возврат</t>
  </si>
  <si>
    <t>Сделано ставок за месяц</t>
  </si>
  <si>
    <r>
      <t xml:space="preserve">Из них: </t>
    </r>
    <r>
      <rPr>
        <sz val="10"/>
        <color indexed="12"/>
        <rFont val="Arial"/>
        <family val="2"/>
      </rPr>
      <t>выиграно</t>
    </r>
  </si>
  <si>
    <t>Минимальный коэф.</t>
  </si>
  <si>
    <t>Максимальный коэф</t>
  </si>
  <si>
    <t>Средний коэф.</t>
  </si>
  <si>
    <t>4:2</t>
  </si>
  <si>
    <t>Ф2(+2)</t>
  </si>
  <si>
    <t>Архив за другие месяцы смотри на других листах</t>
  </si>
  <si>
    <t xml:space="preserve">Хочешь выигрывать вместе с нами, попишись на рассылку "Fixed" </t>
  </si>
  <si>
    <t>ИТ2Б(1)</t>
  </si>
  <si>
    <t>3:3</t>
  </si>
  <si>
    <t>обе забьют</t>
  </si>
  <si>
    <t>Анализ ставок за январь. Начальный банк 1000 ед.= 30000руб.= 100%</t>
  </si>
  <si>
    <t>Сток Сити – Эвертон</t>
  </si>
  <si>
    <t>Челси - Астон Вилла</t>
  </si>
  <si>
    <t>Динамо Мн. - Витязь</t>
  </si>
  <si>
    <t>ИТ2М(2)</t>
  </si>
  <si>
    <t>Арсенал - Манчестер Сити</t>
  </si>
  <si>
    <t>Малага - Атлетик Б.</t>
  </si>
  <si>
    <t>Реал М. - Вильярреал</t>
  </si>
  <si>
    <t>Хоккей с мячом</t>
  </si>
  <si>
    <t>Чемпионат России</t>
  </si>
  <si>
    <t>Урал.трубник - Динамо Каз.</t>
  </si>
  <si>
    <t>Ф2(-2)</t>
  </si>
  <si>
    <t>3:6</t>
  </si>
  <si>
    <t>Кубок Азии</t>
  </si>
  <si>
    <t>Китай - Катар</t>
  </si>
  <si>
    <t>ИТ2М(1)</t>
  </si>
  <si>
    <t xml:space="preserve">0:2 </t>
  </si>
  <si>
    <t>Динамо М - Витязь</t>
  </si>
  <si>
    <t>Кубок Содружества</t>
  </si>
  <si>
    <t>Зенит - Флора</t>
  </si>
  <si>
    <t>1:0</t>
  </si>
  <si>
    <t>Вест Хэм - Арсенал</t>
  </si>
  <si>
    <t>П2</t>
  </si>
  <si>
    <t>0:3</t>
  </si>
  <si>
    <t>Чемпионат Германии</t>
  </si>
  <si>
    <t>Кайзерслаутер - Кельн</t>
  </si>
  <si>
    <t>Динамо Рига - ЦСКА</t>
  </si>
  <si>
    <t>Кубок Англии</t>
  </si>
  <si>
    <t>Манчестер Сити - Лестер</t>
  </si>
  <si>
    <t>Ф1(-1)</t>
  </si>
  <si>
    <t>Теннис</t>
  </si>
  <si>
    <t>Надаль - Свитинг</t>
  </si>
  <si>
    <t>Мужчины.Australian Open.</t>
  </si>
  <si>
    <t>Ф1(-10,5)</t>
  </si>
  <si>
    <t>3:0 (18:4)</t>
  </si>
  <si>
    <t>Узбекистан - Иордания</t>
  </si>
  <si>
    <t>ТМ(2,5)</t>
  </si>
  <si>
    <t>2:1</t>
  </si>
  <si>
    <t>Боруссия Д.-Штутгарт</t>
  </si>
  <si>
    <t>Чемпионат Италии</t>
  </si>
  <si>
    <t>Парма-Катания</t>
  </si>
  <si>
    <t>П1</t>
  </si>
  <si>
    <t>Астон Вилла-Манчестер Сити</t>
  </si>
  <si>
    <t>Ф2(0)</t>
  </si>
  <si>
    <t>Бари-Наполи</t>
  </si>
  <si>
    <t>0:2</t>
  </si>
  <si>
    <t>Кьево-Дженоа</t>
  </si>
  <si>
    <t>Сарагоса-Депортиво</t>
  </si>
  <si>
    <t>6:0</t>
  </si>
  <si>
    <t>Австралия-Узбекистан</t>
  </si>
  <si>
    <t>Спартак М.-ЦСКА</t>
  </si>
  <si>
    <t>ИТ2М(2,5)</t>
  </si>
  <si>
    <t>3:1</t>
  </si>
  <si>
    <t>Триумф-Спартак СПб</t>
  </si>
  <si>
    <t>Баскетбол</t>
  </si>
  <si>
    <t>www.stavkiplus.ru/fixed.php</t>
  </si>
  <si>
    <t>ТБ(153,5)</t>
  </si>
  <si>
    <t>88:79</t>
  </si>
  <si>
    <t>Автомобилист-Локомотив Яр</t>
  </si>
  <si>
    <t>Ф2(-1)</t>
  </si>
  <si>
    <t>Брешиа-Кьево</t>
  </si>
  <si>
    <t>Лечче-Чезена</t>
  </si>
  <si>
    <t>Расинг - Валенсия</t>
  </si>
  <si>
    <t>Ливерпуль - Сток Сити</t>
  </si>
  <si>
    <t>Стох забьет</t>
  </si>
  <si>
    <t>Удинеза - Болонья</t>
  </si>
  <si>
    <t>Динамо Каз.-Кузбасс</t>
  </si>
  <si>
    <t>Ф1(-3)</t>
  </si>
  <si>
    <t>6:3</t>
  </si>
  <si>
    <t>Бари-Интер</t>
  </si>
  <si>
    <t>Боруссия Д.-Шальке 04</t>
  </si>
  <si>
    <t>МанСити-Вест Бромвич</t>
  </si>
  <si>
    <t>3:0</t>
  </si>
  <si>
    <t>Наполи-Чезена</t>
  </si>
  <si>
    <t>Ф1(-1,5)</t>
  </si>
  <si>
    <t>Севилья-Малага</t>
  </si>
  <si>
    <t>Фрайбург-Айнтрахт</t>
  </si>
  <si>
    <t>Товарищеская игра</t>
  </si>
  <si>
    <t>Греция-Канада</t>
  </si>
  <si>
    <t>Беларусь-Казахстан</t>
  </si>
  <si>
    <t>Иран- Россия</t>
  </si>
  <si>
    <t>Ф1(+1)</t>
  </si>
  <si>
    <t>МЮ-Манчестер Сити</t>
  </si>
  <si>
    <t>Ф2(+1)</t>
  </si>
  <si>
    <t>Чезена-Удинеза</t>
  </si>
  <si>
    <t>Сампдория-Болонья</t>
  </si>
  <si>
    <t>Эспаньол-Реал М</t>
  </si>
  <si>
    <t>0:1</t>
  </si>
  <si>
    <t>Витязь-Металлург Нк</t>
  </si>
  <si>
    <t>1:6</t>
  </si>
  <si>
    <t>Металургc Лиепаяс-Юность-Минск</t>
  </si>
  <si>
    <t>Лига Чемпионов</t>
  </si>
  <si>
    <t>Валенсия-Шальке-04</t>
  </si>
  <si>
    <t>Открытый Чемп.Беларуси</t>
  </si>
  <si>
    <t>Ф1(+2,5)</t>
  </si>
  <si>
    <t>3:2</t>
  </si>
  <si>
    <t>WTA.Дубаи</t>
  </si>
  <si>
    <t>Ли На-Викмайер</t>
  </si>
  <si>
    <t>1:2 (15:19)</t>
  </si>
  <si>
    <t>Лига Европы</t>
  </si>
  <si>
    <t>Рубин-Твенте</t>
  </si>
  <si>
    <t>ПАОК-ЦСКА М</t>
  </si>
  <si>
    <t>Севилья - Порту</t>
  </si>
  <si>
    <t>1:2</t>
  </si>
  <si>
    <t>Ганновер 96-Кайзерслаутерн</t>
  </si>
  <si>
    <t>Интер-Кальяри</t>
  </si>
  <si>
    <t>Удинезе-Брешиа</t>
  </si>
  <si>
    <t>Лацио-Бари</t>
  </si>
  <si>
    <t>Реал Сосьедад-Мальорка</t>
  </si>
  <si>
    <t>Анализ ставок за февраль. Начальный банк 1000 ед.= 30000руб.= 100%</t>
  </si>
  <si>
    <t>ЦСКА-ПАОК</t>
  </si>
  <si>
    <t>Болонья-Рома</t>
  </si>
  <si>
    <t>Интер-Бавария</t>
  </si>
  <si>
    <t>Байер-Металлист</t>
  </si>
  <si>
    <t>ТМ(3)</t>
  </si>
  <si>
    <t>Твенте-Рубин</t>
  </si>
  <si>
    <t>2:2</t>
  </si>
  <si>
    <t>Уиган-Манчестер Юн</t>
  </si>
  <si>
    <t>0:4</t>
  </si>
  <si>
    <t>Федерер-Джокович</t>
  </si>
  <si>
    <t>Турнир ATP</t>
  </si>
  <si>
    <t>0:2(6:12)</t>
  </si>
  <si>
    <t>Рома-Парма</t>
  </si>
  <si>
    <t>Бари-Фиорентина</t>
  </si>
  <si>
    <t>ИТ1М(1)</t>
  </si>
  <si>
    <t>Анжи-Зенит</t>
  </si>
  <si>
    <t>Кубок России. 1/8 финала</t>
  </si>
  <si>
    <t>2:3</t>
  </si>
  <si>
    <t>Анализ ставок за март. Начальный банк 1000 ед.= 30000руб.= 100%</t>
  </si>
  <si>
    <t>Челси-Манчестер Юн</t>
  </si>
  <si>
    <t>Х2</t>
  </si>
  <si>
    <t>Кубок Беларуси</t>
  </si>
  <si>
    <t>Партизан Мн-Гомель</t>
  </si>
  <si>
    <t>Сибирь-Спартак М.</t>
  </si>
  <si>
    <t>Металлург З–Ильчевец</t>
  </si>
  <si>
    <t>Чемпионат Украины</t>
  </si>
  <si>
    <t>Открытый чемпионат Беларуси</t>
  </si>
  <si>
    <t xml:space="preserve">Шахтер Сол.- ХК Гомель </t>
  </si>
  <si>
    <t>4:1</t>
  </si>
  <si>
    <t>Бирмингем-Вест Бромвич</t>
  </si>
  <si>
    <t>Нюрнберг-Санкт-Паули</t>
  </si>
  <si>
    <t>5:0</t>
  </si>
  <si>
    <t>МанСити-Уиган</t>
  </si>
  <si>
    <t>Ливерпуль-МЮ</t>
  </si>
  <si>
    <t>Чемпионат Франции</t>
  </si>
  <si>
    <t>Марсель-Лилль</t>
  </si>
  <si>
    <t>Шахтер-Рома</t>
  </si>
  <si>
    <t>ЖК ИТ2Б(2,5)</t>
  </si>
  <si>
    <t>4</t>
  </si>
  <si>
    <t>ТБ(2,5)</t>
  </si>
  <si>
    <t>Брага-Ливерпуль</t>
  </si>
  <si>
    <t>Динамо К.-Манчестер Сити</t>
  </si>
  <si>
    <t>Шахтер С.-Гомель</t>
  </si>
  <si>
    <t>ТМ(5,5)</t>
  </si>
  <si>
    <t>9:2</t>
  </si>
  <si>
    <t>Чемпионат России.ПБЛ</t>
  </si>
  <si>
    <t>Енисей-Спартак СПб</t>
  </si>
  <si>
    <t>Ф2(-1,5)</t>
  </si>
  <si>
    <t>76:91</t>
  </si>
  <si>
    <t>Спартак Нч.-Крылья Советов</t>
  </si>
  <si>
    <t>ТМ(2)</t>
  </si>
  <si>
    <t>ЦСКА-Амкар</t>
  </si>
  <si>
    <t>Амкар не забьет</t>
  </si>
  <si>
    <t>Гомель - Шахтер С.</t>
  </si>
  <si>
    <t>Севилья-Барселона</t>
  </si>
  <si>
    <t>Волга НН.-Томь</t>
  </si>
  <si>
    <t>Челси-ФК Копенгаген</t>
  </si>
  <si>
    <t>Спартак М.-Аякс</t>
  </si>
  <si>
    <t>Зенит-Твенте</t>
  </si>
  <si>
    <t>Краснодар-Спартак Нч.</t>
  </si>
  <si>
    <t>Вест Бромвич-Арсенал</t>
  </si>
  <si>
    <t>Шахтер-Гомель</t>
  </si>
  <si>
    <t>Бари-Кьево</t>
  </si>
  <si>
    <t>Джокович-Надаль</t>
  </si>
  <si>
    <t>Турнир ATP.Индиан Уэллс</t>
  </si>
  <si>
    <t>Зенит-Анжи</t>
  </si>
  <si>
    <t>Анжи забьет</t>
  </si>
  <si>
    <t>Юность-Минск - Неман</t>
  </si>
  <si>
    <t>ТБ(5,5)</t>
  </si>
  <si>
    <t>6:1</t>
  </si>
  <si>
    <t>Венгрия-Нидерланды</t>
  </si>
  <si>
    <t>Отборочные игры ЧЕ-2012</t>
  </si>
  <si>
    <t>Армения-Россия</t>
  </si>
  <si>
    <t>Албания-Беларусь</t>
  </si>
  <si>
    <t>Динамо-Каз.-Динамо М.</t>
  </si>
  <si>
    <t>Чемпионат России. Финал</t>
  </si>
  <si>
    <t>ТБ(10,5)</t>
  </si>
  <si>
    <t>8:4</t>
  </si>
  <si>
    <t>Чехия-Лихтенштейн</t>
  </si>
  <si>
    <t>ТМ(12,5)</t>
  </si>
  <si>
    <t>Анализ ставок за апрель. Начальный банк 1000 ед.= 30000руб.= 100%</t>
  </si>
  <si>
    <t>Салават Юлаев- Металлург Мг.</t>
  </si>
  <si>
    <t>КХЛ. 1/2 финала</t>
  </si>
  <si>
    <t>3:4</t>
  </si>
  <si>
    <t>Вест Хэм -Манчестер Юн</t>
  </si>
  <si>
    <t>2:4</t>
  </si>
  <si>
    <t>Динамо Мн-Белшина</t>
  </si>
  <si>
    <t>Чемпионат Беларуссии</t>
  </si>
  <si>
    <t>ЦСКА-Краснодар</t>
  </si>
  <si>
    <t>Чемпионат России. Премьер-Лига</t>
  </si>
  <si>
    <t>Манчестер Сити-Сандерленд</t>
  </si>
  <si>
    <t>Торпедо Вл.-Алания</t>
  </si>
  <si>
    <t>Чемпионат России.ФНЛ</t>
  </si>
  <si>
    <t>Торпедо не забьет</t>
  </si>
  <si>
    <t>Динаом Бр.-Факел</t>
  </si>
  <si>
    <t>Неман - Шахтер Сл.</t>
  </si>
  <si>
    <t>Челси-МЮ</t>
  </si>
  <si>
    <t>Лига чемпионов</t>
  </si>
  <si>
    <t>Порту - Спартак М.</t>
  </si>
  <si>
    <t>5:1</t>
  </si>
  <si>
    <t>ДинамоК.-Бенфика</t>
  </si>
  <si>
    <t>Севастополь-Волынь</t>
  </si>
  <si>
    <t>Болтон-Вест Хэм</t>
  </si>
  <si>
    <t>Шахтер Сл - Витебск</t>
  </si>
  <si>
    <t>Боруссия М. - Кельн</t>
  </si>
  <si>
    <t>Зенит-ЦСКА</t>
  </si>
  <si>
    <t>Шеффилд Юнайтед-Кардифф</t>
  </si>
  <si>
    <t>Шахтер-Барселона</t>
  </si>
  <si>
    <t>ИТ1Б(1)</t>
  </si>
  <si>
    <t>Тоттенхэм-Реал М.</t>
  </si>
  <si>
    <t>Брага-Динамо К.</t>
  </si>
  <si>
    <t>Алания-Енисей</t>
  </si>
  <si>
    <t>4:0</t>
  </si>
  <si>
    <t>Торпедо М.-Динамо Бр.</t>
  </si>
  <si>
    <t>ТБ(5)</t>
  </si>
  <si>
    <t>Неман-Витебск</t>
  </si>
  <si>
    <t>Терек-Динамо М.</t>
  </si>
  <si>
    <t>МанСити-МЮ</t>
  </si>
  <si>
    <t>Чезена-Бари</t>
  </si>
  <si>
    <t>Депортиво-Расинг</t>
  </si>
  <si>
    <t>Наполи-Удинеза</t>
  </si>
  <si>
    <t>Камаз-Торпедо Вл.</t>
  </si>
  <si>
    <t>Алания-Сибирь</t>
  </si>
  <si>
    <t>Триумф-Локомоти-Куб.</t>
  </si>
  <si>
    <t>Ф2(-4)</t>
  </si>
  <si>
    <t>75:90</t>
  </si>
  <si>
    <t>Витебск-Белшина</t>
  </si>
  <si>
    <t xml:space="preserve">Динамо Мн.-Нафтан </t>
  </si>
  <si>
    <t>Динамо М.-Ростов</t>
  </si>
  <si>
    <t>Кубок России</t>
  </si>
  <si>
    <t xml:space="preserve">1:2 </t>
  </si>
  <si>
    <t>Лейкерс - Нью-Орлеан</t>
  </si>
  <si>
    <t>NBA</t>
  </si>
  <si>
    <t>ИТ1Б(99,5)</t>
  </si>
  <si>
    <t>87:78</t>
  </si>
  <si>
    <t>Альмагро-Давыденко</t>
  </si>
  <si>
    <t>ATP. Барселона</t>
  </si>
  <si>
    <t>Уралочка-Заречье-Одинцово</t>
  </si>
  <si>
    <t>Волейбол</t>
  </si>
  <si>
    <t>ЧР.Женщины</t>
  </si>
  <si>
    <t>Волга НН.-Кубань</t>
  </si>
  <si>
    <t>МЮ-Эвертон</t>
  </si>
  <si>
    <t>Барселона-Осасуна</t>
  </si>
  <si>
    <t>2 не забьет</t>
  </si>
  <si>
    <t>Томь-ЦСКА</t>
  </si>
  <si>
    <t>Урал-Балтика</t>
  </si>
  <si>
    <t>Заречье-Одинцово - Уралочка-НТМК</t>
  </si>
  <si>
    <t>Блэкберн-Ман.Сити</t>
  </si>
  <si>
    <t>Додиг-Петшнер</t>
  </si>
  <si>
    <t>ATP. Мюнхен</t>
  </si>
  <si>
    <t>Реал М.-Барселона</t>
  </si>
  <si>
    <t>Нижний Новгород - СКА-Энергия</t>
  </si>
  <si>
    <t>Газовик-Балтика</t>
  </si>
  <si>
    <t>Терек-Волга</t>
  </si>
  <si>
    <t>ИТ1М(1,5)</t>
  </si>
  <si>
    <t>Витебск-Гомель</t>
  </si>
  <si>
    <t>Чемпионат Беларуси</t>
  </si>
  <si>
    <t>Реал Сосьедад-Барселона</t>
  </si>
  <si>
    <t>Анализ ставок за май. Начальный банк 1000 ед.= 30000руб.= 100%</t>
  </si>
  <si>
    <t>Краснодар-Зенит</t>
  </si>
  <si>
    <t>Расинг-Мальорка</t>
  </si>
  <si>
    <t>Чемпионат Мира</t>
  </si>
  <si>
    <t>Словакия-Германия</t>
  </si>
  <si>
    <t>Зенит Каз.-Динамо М.</t>
  </si>
  <si>
    <t>ЧР.Финал</t>
  </si>
  <si>
    <t>Ф1(-6,5)</t>
  </si>
  <si>
    <t>Чемпионат Швеции</t>
  </si>
  <si>
    <t>Мальме–Гетеборг</t>
  </si>
  <si>
    <t>ATP.Мадрид</t>
  </si>
  <si>
    <t>Симон-Любичич</t>
  </si>
  <si>
    <t>Ф2(+2,5)</t>
  </si>
  <si>
    <t>14:11</t>
  </si>
  <si>
    <t>ФНЛ</t>
  </si>
  <si>
    <t>Торпедо Вл.-Енисей</t>
  </si>
  <si>
    <t>ЛЧ.Статистика</t>
  </si>
  <si>
    <t>Барселона-Реал М.</t>
  </si>
  <si>
    <t>%влад.мячом:Барса&gt;68.5</t>
  </si>
  <si>
    <t>69</t>
  </si>
  <si>
    <t>Латвия-Дания</t>
  </si>
  <si>
    <t>ЧР.ФНЛ</t>
  </si>
  <si>
    <t>Балтика-Жемчужина</t>
  </si>
  <si>
    <t>Торпедо Вл.-Сибирь</t>
  </si>
  <si>
    <t>Словакия-Чехия</t>
  </si>
  <si>
    <t>ЧР.Премьер-Лига</t>
  </si>
  <si>
    <t>Волга-Анжи</t>
  </si>
  <si>
    <t>Болтон-Сандерленд</t>
  </si>
  <si>
    <t>Торпедо М.-Жемчужина</t>
  </si>
  <si>
    <t xml:space="preserve">Неман-Минск </t>
  </si>
  <si>
    <t>Динамо-ЦСКА</t>
  </si>
  <si>
    <t>МЮ-Челси</t>
  </si>
  <si>
    <t>ATР.Рим</t>
  </si>
  <si>
    <t>Давыденко-Троицки</t>
  </si>
  <si>
    <t>Малага-Спортинг</t>
  </si>
  <si>
    <t>Витебск-Нафтан</t>
  </si>
  <si>
    <t>Минск-Гомель</t>
  </si>
  <si>
    <t>Ростов-Спартак Нл.</t>
  </si>
  <si>
    <t>Чемпионат мира</t>
  </si>
  <si>
    <t>Канада-Россия</t>
  </si>
  <si>
    <t>Боруссия Д.-Айнтрахт</t>
  </si>
  <si>
    <t>ТБ(3)</t>
  </si>
  <si>
    <t>Енисей - Ска-Энергия</t>
  </si>
  <si>
    <t>Уиган-Вест Хэм</t>
  </si>
  <si>
    <t>Нафтан-Белшина</t>
  </si>
  <si>
    <t>Динамо Бр.-Нижний Новгород</t>
  </si>
  <si>
    <t>Шинник-Торпедо Вл.</t>
  </si>
  <si>
    <t>Химки-Торпедо</t>
  </si>
  <si>
    <t>Жемчужина - Волгарь-Газпром</t>
  </si>
  <si>
    <t>Зенит-Бавария</t>
  </si>
  <si>
    <t>Нижний Новгород-Шинник</t>
  </si>
  <si>
    <t>ЧР.Премьер-лига</t>
  </si>
  <si>
    <t>Спартак-Краснодар</t>
  </si>
  <si>
    <t>ИТ1М(2)</t>
  </si>
  <si>
    <t>Шахтер Сл.-Динамо Бр.</t>
  </si>
  <si>
    <t>Вулверхэмптон-Блэкберн</t>
  </si>
  <si>
    <t>МЮ-Блэкпул</t>
  </si>
  <si>
    <t>ЦСКА-Алания</t>
  </si>
  <si>
    <t>КАМАЗ-Черноморец</t>
  </si>
  <si>
    <t>Торпедо Вл.-Урал</t>
  </si>
  <si>
    <t>Крылья Советов-ЦСКА</t>
  </si>
  <si>
    <t>ЧР.ПБЛ</t>
  </si>
  <si>
    <t>Красные Крылья-ЦСКА</t>
  </si>
  <si>
    <t>Ф2(-5,5)</t>
  </si>
  <si>
    <t>92:81</t>
  </si>
  <si>
    <t>Мордовия-Черноморец</t>
  </si>
  <si>
    <t>ЧР.Пермьер-Лига</t>
  </si>
  <si>
    <t>Локомотив-Анжи</t>
  </si>
  <si>
    <t>Шахтера С.- Торпедо Ж.</t>
  </si>
  <si>
    <t>Нижний Новгород-Урал</t>
  </si>
  <si>
    <t>1:5</t>
  </si>
  <si>
    <t>Гомель-Неман</t>
  </si>
  <si>
    <t>ЧР.ФНЛ.</t>
  </si>
  <si>
    <t>Алания-Химки</t>
  </si>
  <si>
    <t>Товарищеские игры.Сборные</t>
  </si>
  <si>
    <t>Южная Корея -Сербия</t>
  </si>
  <si>
    <t>Люксембург-Венгрия</t>
  </si>
  <si>
    <t>Отборочные матчи</t>
  </si>
  <si>
    <t>Беларусь - Франция</t>
  </si>
  <si>
    <t>Торпедо-Волгарь-Газпром</t>
  </si>
  <si>
    <t>RG.Финал.Мужчины</t>
  </si>
  <si>
    <t>Надаль-Федерер</t>
  </si>
  <si>
    <t>Ф1(-4,5)</t>
  </si>
  <si>
    <t>25:19</t>
  </si>
  <si>
    <t>Динамо Бр.-Ска-Энергия</t>
  </si>
  <si>
    <t>Товарищеские матчи.Сборные</t>
  </si>
  <si>
    <t>Уругвай - Нидерланды</t>
  </si>
  <si>
    <t>ТБ(2)</t>
  </si>
  <si>
    <t>Спартак М.-Рубин</t>
  </si>
  <si>
    <t>Днепр-Гомель</t>
  </si>
  <si>
    <t>Шахтер-Неман</t>
  </si>
  <si>
    <t>Томь-Спартак М.</t>
  </si>
  <si>
    <t>Мордовия-Балтика</t>
  </si>
  <si>
    <t>ПБЛ.Финал</t>
  </si>
  <si>
    <t>Химки-ЦСКА</t>
  </si>
  <si>
    <t>ТМ(141,5)</t>
  </si>
  <si>
    <t>61:74</t>
  </si>
  <si>
    <t>Луч-Энергия - Алания</t>
  </si>
  <si>
    <t>Енисей-Черноморец</t>
  </si>
  <si>
    <t>Волга-Зенит</t>
  </si>
  <si>
    <t>Локомотив-Спартак М.</t>
  </si>
  <si>
    <t>Витебск-Шахтер С.</t>
  </si>
  <si>
    <t>Гомель-Динамо Мн.</t>
  </si>
  <si>
    <t>Томь-Ростов</t>
  </si>
  <si>
    <t xml:space="preserve">ЧЕ(до 21 года) </t>
  </si>
  <si>
    <t>Испания-Беларусь</t>
  </si>
  <si>
    <t>Ф1(-2)</t>
  </si>
  <si>
    <t>Газовик-Луч-Энергия</t>
  </si>
  <si>
    <t>Витебск-Неман</t>
  </si>
  <si>
    <t xml:space="preserve">Динамо Бр.-Гомель </t>
  </si>
  <si>
    <t>Динамо М.-Локомотив</t>
  </si>
  <si>
    <t>Урал-Луч-Энергия</t>
  </si>
  <si>
    <t>Алания-Камаз</t>
  </si>
  <si>
    <t>БАТЕ-Шахтер</t>
  </si>
  <si>
    <t>Лига Европы.1-й раунд</t>
  </si>
  <si>
    <t>Фулхэм-Рунавик</t>
  </si>
  <si>
    <t>Ф1(-3,5)</t>
  </si>
  <si>
    <t>Анализ ставок за июль. Начальный банк 1000 ед.= 30000руб.= 100%</t>
  </si>
  <si>
    <t>Анализ ставок за июнь. Начальный банк 1000 ед.= 30000руб.= 100%</t>
  </si>
  <si>
    <t>Надаль - Мюррей</t>
  </si>
  <si>
    <t>Ф2(+3)</t>
  </si>
  <si>
    <t>Мужчины.WIMBLEDON</t>
  </si>
  <si>
    <t>23:15</t>
  </si>
  <si>
    <t>Женщины.ЧЕ-2011.1/2 финала</t>
  </si>
  <si>
    <t>Россия-Чехия</t>
  </si>
  <si>
    <t>ТБ(128)</t>
  </si>
  <si>
    <t>85:53</t>
  </si>
  <si>
    <t>Неман-Днепр</t>
  </si>
  <si>
    <t xml:space="preserve">Гомель-Торпедо-БелАЗ </t>
  </si>
  <si>
    <t xml:space="preserve">Нафтан-Динамо Мн </t>
  </si>
  <si>
    <t>1:4</t>
  </si>
  <si>
    <t xml:space="preserve">Шинник-Балтика </t>
  </si>
  <si>
    <t>Русичи-Торпедо Вл.</t>
  </si>
  <si>
    <t>ЧР.2-див.Юг</t>
  </si>
  <si>
    <t>Ротор-СКА</t>
  </si>
  <si>
    <t>Валлетта-Тре Фиори</t>
  </si>
  <si>
    <t xml:space="preserve">ЛЧ.1-й раунд. </t>
  </si>
  <si>
    <t>ЧР.2-див.Урал</t>
  </si>
  <si>
    <t>Тюмень-Октан</t>
  </si>
  <si>
    <t>ЧР.2-див.Центр</t>
  </si>
  <si>
    <t>Салют-Калуга</t>
  </si>
  <si>
    <t>Жен.ЧМ.1/4 финала</t>
  </si>
  <si>
    <t>Англия-Франция</t>
  </si>
  <si>
    <t>Динамо К. - Металлист</t>
  </si>
  <si>
    <t>Динамо Бр.-Шинник</t>
  </si>
  <si>
    <t>Торпедо М.-Балтика</t>
  </si>
  <si>
    <t>Торпедо Вл.-Нижний Новгород</t>
  </si>
  <si>
    <t>Химик-Зенит Иж</t>
  </si>
  <si>
    <t>ЛЧ.2-й раунд</t>
  </si>
  <si>
    <t>Линфилд-БАТЭ</t>
  </si>
  <si>
    <t>ЧР.2-й див.Запад</t>
  </si>
  <si>
    <t>Север-Псков-747</t>
  </si>
  <si>
    <t>4:3</t>
  </si>
  <si>
    <t>Волынь-Таврия</t>
  </si>
  <si>
    <t>Динамо Бр.-Кубань</t>
  </si>
  <si>
    <t>Проход 2</t>
  </si>
  <si>
    <t>Волга Ул.-Анжи</t>
  </si>
  <si>
    <t>ЧР.2-й див.Восток</t>
  </si>
  <si>
    <t>Динамо Бар.-Чита</t>
  </si>
  <si>
    <t>Виктория Пл.-Пюник</t>
  </si>
  <si>
    <t>Тюмень-Рубин-2</t>
  </si>
  <si>
    <t>Дружба-Энергия</t>
  </si>
  <si>
    <t>Волга-Уфа</t>
  </si>
  <si>
    <t>Волга НН.-ЦСКА</t>
  </si>
  <si>
    <t>Терек-Рубин</t>
  </si>
  <si>
    <t>1Х</t>
  </si>
  <si>
    <t>Чемпионат Шотландии</t>
  </si>
  <si>
    <t>Данфермлайн-Ст. Миррен</t>
  </si>
  <si>
    <t>ЛЧ.3-й раунд</t>
  </si>
  <si>
    <t>Динамо К.-Рубин</t>
  </si>
  <si>
    <t>ХИК-Динамо Зг.</t>
  </si>
  <si>
    <t>Александрия-Таврия</t>
  </si>
  <si>
    <t>Хеккен-Сирианска</t>
  </si>
  <si>
    <t>Динамо М.-Волга НН.</t>
  </si>
  <si>
    <t>ИТ1Б(1,5)</t>
  </si>
  <si>
    <t>Анализ ставок за август. Начальный банк 1000 ед.= 30000руб.= 100%</t>
  </si>
  <si>
    <t>Шемрок Роверс-ФК Копенгаген</t>
  </si>
  <si>
    <t>Рубин-Динамо К.</t>
  </si>
  <si>
    <t>Октан-Нефтехимик</t>
  </si>
  <si>
    <t>ЧР.Урал</t>
  </si>
  <si>
    <t>Слиго Роверс-Ворскла</t>
  </si>
  <si>
    <t>ЛЕ.3-й  раунд</t>
  </si>
  <si>
    <t>Старт-Мольде</t>
  </si>
  <si>
    <t>Чемпионат Норвегии</t>
  </si>
  <si>
    <t>Таврия-Оболонь</t>
  </si>
  <si>
    <t>Кубань-Динамо М.</t>
  </si>
  <si>
    <t>Спартак Нч.-Рубин</t>
  </si>
  <si>
    <t>Сюрианска-Хельсинборг</t>
  </si>
  <si>
    <t>АТР.Монреаль</t>
  </si>
  <si>
    <t xml:space="preserve">Тсонга - Фогнини </t>
  </si>
  <si>
    <t>ТМ(20,5)</t>
  </si>
  <si>
    <t>23</t>
  </si>
  <si>
    <t>Вердаско-Камке</t>
  </si>
  <si>
    <t>Счет по сетам 2:0</t>
  </si>
  <si>
    <t>возврат</t>
  </si>
  <si>
    <t>Шинник-Факел</t>
  </si>
  <si>
    <t>Томь-Спартак Нч.</t>
  </si>
  <si>
    <t>Карпаты-Заря</t>
  </si>
  <si>
    <t>Осер-Марсель</t>
  </si>
  <si>
    <t>Спартак М.-Анжи</t>
  </si>
  <si>
    <t>Краснодар-Крылья Советов</t>
  </si>
  <si>
    <t>Эльфсборг-Гетеборг</t>
  </si>
  <si>
    <t>ЧР.2-й див.Урал</t>
  </si>
  <si>
    <t>Уфа-Октан</t>
  </si>
  <si>
    <t>ЛЧ.Плей-офф</t>
  </si>
  <si>
    <t>Лион-Рубин</t>
  </si>
  <si>
    <t>Металлург Лп.-Металлург-Оскол</t>
  </si>
  <si>
    <t>Легия-Спартак М.</t>
  </si>
  <si>
    <t>Цюрих-Бавария</t>
  </si>
  <si>
    <t>Трнава-Локомотив</t>
  </si>
  <si>
    <t>СуперКубок</t>
  </si>
  <si>
    <t>Барселона-Порту</t>
  </si>
  <si>
    <t>Кубань-Локомотив</t>
  </si>
  <si>
    <t>Балтика-Урал</t>
  </si>
  <si>
    <t>Торпедо М.-Урал</t>
  </si>
  <si>
    <t>Волгарь-Газпром -Шинник</t>
  </si>
  <si>
    <t>ЧЕ-12.Отборочные</t>
  </si>
  <si>
    <t>Россия-Македония</t>
  </si>
  <si>
    <t>ЧЕ-2011.Мужчины</t>
  </si>
  <si>
    <t>Россия-Бельгия</t>
  </si>
  <si>
    <t>ИТ1М(81,5)</t>
  </si>
  <si>
    <t>79:58</t>
  </si>
  <si>
    <t>Нижний Новгород - Торпедо Вл</t>
  </si>
  <si>
    <t>Балтика-Торпедо М.</t>
  </si>
  <si>
    <t>Шахтер - БАТЭ</t>
  </si>
  <si>
    <t>Динамо Бр.-Камаз</t>
  </si>
  <si>
    <t>Барселона-Милан</t>
  </si>
  <si>
    <t>Витебск-Брест</t>
  </si>
  <si>
    <t>Сибирь-Торпедо Вл.</t>
  </si>
  <si>
    <t>Факел-Ска-Энергия</t>
  </si>
  <si>
    <t>Штурм-Локомотив</t>
  </si>
  <si>
    <t>Днепр Мог.-Динамо Бр.</t>
  </si>
  <si>
    <t>8:0</t>
  </si>
  <si>
    <t>Рубин-Зенит</t>
  </si>
  <si>
    <t>Терек-Локомотив</t>
  </si>
  <si>
    <t>Авангард-Сибирь</t>
  </si>
  <si>
    <t>ТМ(5)</t>
  </si>
  <si>
    <t>Кубок России.1/8 финала</t>
  </si>
  <si>
    <t>Амкар-Рубин</t>
  </si>
  <si>
    <t>Чемпионат Беларусии</t>
  </si>
  <si>
    <t>Белшина-БАТЭ</t>
  </si>
  <si>
    <t>Юность-Минск-Металлург Жл</t>
  </si>
  <si>
    <t>Краснодар-Спартак М.</t>
  </si>
  <si>
    <t>Торпедо Ж. - Динамо Бр.</t>
  </si>
  <si>
    <t>Локомотив-Рубин</t>
  </si>
  <si>
    <t>Беларусь(17)-Андорра(17)</t>
  </si>
  <si>
    <t>ЧЕ(17)</t>
  </si>
  <si>
    <t>Анализ ставок за сентябрь. Начальный банк 1000 ед.= 30000руб.= 100%</t>
  </si>
  <si>
    <t>Шахтер Д.-АПОЭЛ</t>
  </si>
  <si>
    <t>Рубин-ПАОК</t>
  </si>
  <si>
    <t>Тоттенхэм-Шемрок Роверс</t>
  </si>
  <si>
    <t>Чемпионат Португалии</t>
  </si>
  <si>
    <t>Сетубал-Риу Аве</t>
  </si>
  <si>
    <t xml:space="preserve">Витебск-Белшина </t>
  </si>
  <si>
    <t>Волга-Амкар</t>
  </si>
  <si>
    <t>Спартак М.-Зенит</t>
  </si>
  <si>
    <t>Тоттенхэм-Арсенал</t>
  </si>
  <si>
    <t>Динамо Бр.-Сибирь</t>
  </si>
  <si>
    <t>Чемпионат Ирландии.1-й див.</t>
  </si>
  <si>
    <t>Корк Сити-Монаган</t>
  </si>
  <si>
    <t>Факел-Алания</t>
  </si>
  <si>
    <t>Кубок Чехии.1/8 финала</t>
  </si>
  <si>
    <t>Ч. Будеевице-Виктория Ж</t>
  </si>
  <si>
    <t>Сборные.ЧЕ-2012</t>
  </si>
  <si>
    <t>Армения-Македония</t>
  </si>
  <si>
    <t>ЧЕ-2012.Отборочные матчи</t>
  </si>
  <si>
    <t>Словакия-Россия</t>
  </si>
  <si>
    <t>Анализ ставок за октябрь. Начальный банк 1000 ед.= 30000руб.= 100%</t>
  </si>
  <si>
    <t>Россия-Андорра</t>
  </si>
  <si>
    <t xml:space="preserve">6:0 </t>
  </si>
  <si>
    <t>Грузия - Греция</t>
  </si>
  <si>
    <t>Германия - Бельгия</t>
  </si>
  <si>
    <t>Гдыня-УГМК</t>
  </si>
  <si>
    <t>Женщины. ФИБА</t>
  </si>
  <si>
    <t>ТБ(139,5)</t>
  </si>
  <si>
    <t>57:68</t>
  </si>
  <si>
    <t>Чемпионат Бразилии</t>
  </si>
  <si>
    <t>Аваи - Атлетико ГО</t>
  </si>
  <si>
    <t>Металургc Л.-Шахтер С.</t>
  </si>
  <si>
    <t>Сибирь-Газовик</t>
  </si>
  <si>
    <t>Волгарь-Газпром - Торпедо М</t>
  </si>
  <si>
    <t>Зенит-Динамо М.</t>
  </si>
  <si>
    <t>Челси-Эвертон</t>
  </si>
  <si>
    <t>Наполи - Парма</t>
  </si>
  <si>
    <t>Амкар-Кубань</t>
  </si>
  <si>
    <t>Гомель-Витебск</t>
  </si>
  <si>
    <t>Локомотив-Томь</t>
  </si>
  <si>
    <t>СКА-Энергия-Динамо Бр.</t>
  </si>
  <si>
    <t>ХК Могилев-Неман</t>
  </si>
  <si>
    <t>1:11</t>
  </si>
  <si>
    <t>ЦСКА-Трабзонспор</t>
  </si>
  <si>
    <t>Наполи-Бавария</t>
  </si>
  <si>
    <t>Байер-Валенсия</t>
  </si>
  <si>
    <t>Мальме-Металлист</t>
  </si>
  <si>
    <t>ПАОК-Шемрок Роверс</t>
  </si>
  <si>
    <t>Бразилия.Серия В</t>
  </si>
  <si>
    <t>Дуке де Кашиас-Гуарани</t>
  </si>
  <si>
    <t>ХК Могилев - Гомель</t>
  </si>
  <si>
    <t>ЧР. Премьер-Лига</t>
  </si>
  <si>
    <t>Кубань-Крылья Советов</t>
  </si>
  <si>
    <t>Динамо Мн. - Шахтер С</t>
  </si>
  <si>
    <t>Ростов-Зенит</t>
  </si>
  <si>
    <t>Анжи-ЦСКА</t>
  </si>
  <si>
    <t>3:5</t>
  </si>
  <si>
    <t>Торпедо М.-Камаз</t>
  </si>
  <si>
    <t>Юность-Химик</t>
  </si>
  <si>
    <t>5:3</t>
  </si>
  <si>
    <t>Кубок Англ.Лиги</t>
  </si>
  <si>
    <t>Кардифф Сити-Барнли</t>
  </si>
  <si>
    <t>Алдершот-Манчестер Юнайтед</t>
  </si>
  <si>
    <t>Кубок Украины</t>
  </si>
  <si>
    <t>Карпаты-Металлист</t>
  </si>
  <si>
    <t>БАТЭ-Витебск</t>
  </si>
  <si>
    <t>Рубин-Ростов</t>
  </si>
  <si>
    <t>МанСити-Вулверхэмптон</t>
  </si>
  <si>
    <t>Спартак М.-Локомотив</t>
  </si>
  <si>
    <t>Томь-Динамо М.</t>
  </si>
  <si>
    <t>Сиена-Кьево</t>
  </si>
  <si>
    <t>Гомель-Днепр М.</t>
  </si>
  <si>
    <t>Анализ ставок за ноябрь. Начальный банк 1000 ед.= 30000руб.= 100%</t>
  </si>
  <si>
    <t>Севилья - Гранада</t>
  </si>
  <si>
    <t>Гранада не забьет</t>
  </si>
  <si>
    <t>Генк-Челси</t>
  </si>
  <si>
    <t>Аякс - Динамо Зг.</t>
  </si>
  <si>
    <t>Бавария-Наполи</t>
  </si>
  <si>
    <t>Рубин-Тоттенхэм</t>
  </si>
  <si>
    <t>Динамо Бр. - Черноморец</t>
  </si>
  <si>
    <t>Заря - Таврия</t>
  </si>
  <si>
    <t>Динамо Бр.-Гомель</t>
  </si>
  <si>
    <t>Анжи - Крылья Советов</t>
  </si>
  <si>
    <t>Блэкберн - Челси</t>
  </si>
  <si>
    <t>Волга - Рубин</t>
  </si>
  <si>
    <t>КАМАЗ - Алания</t>
  </si>
  <si>
    <t>Торпедо Вл. - Торпедо М.</t>
  </si>
  <si>
    <t>Жен. Кубок Мира</t>
  </si>
  <si>
    <t>Германия - Сербия</t>
  </si>
  <si>
    <t>Англия. Johnstone</t>
  </si>
  <si>
    <t>Шеффилд Юн - Брэдфорд</t>
  </si>
  <si>
    <t>Кубок Испании</t>
  </si>
  <si>
    <t>Оспиталет - Барселона</t>
  </si>
  <si>
    <t>Оспиталет не забьет</t>
  </si>
  <si>
    <t>ЧЕ-2013. До 21 года</t>
  </si>
  <si>
    <t>Албания - Россия</t>
  </si>
  <si>
    <t>Еврочеллендж</t>
  </si>
  <si>
    <t>Беларусь - Словения</t>
  </si>
  <si>
    <t>0:6</t>
  </si>
  <si>
    <t>Сборные. Стыковые игры</t>
  </si>
  <si>
    <t>Босния и Гец. - Португалия</t>
  </si>
  <si>
    <t>ЧЕ-2012.Стыковые игры</t>
  </si>
  <si>
    <t>Эстония - Ирландия</t>
  </si>
  <si>
    <t>Сборные. Тов.игры</t>
  </si>
  <si>
    <t>Англия - Испания</t>
  </si>
  <si>
    <t>Англия забьет</t>
  </si>
  <si>
    <t>Лига ВТБ</t>
  </si>
  <si>
    <t>Проком - ЦСКА</t>
  </si>
  <si>
    <t>Ф1(+15)</t>
  </si>
  <si>
    <t>65:74</t>
  </si>
  <si>
    <t>ЧЕ-13. (до 21 года)</t>
  </si>
  <si>
    <t>Албания - Португалия</t>
  </si>
  <si>
    <t>Албания не забьет</t>
  </si>
  <si>
    <t>NHL</t>
  </si>
  <si>
    <t>Каролина - Филадельфия</t>
  </si>
  <si>
    <t>Хорватия - Турция</t>
  </si>
  <si>
    <t>Металлург Жл - ХК Могилев</t>
  </si>
  <si>
    <t>ULEB</t>
  </si>
  <si>
    <t>ЦСКА - Уникаха</t>
  </si>
  <si>
    <t>Ф2(+17,5)</t>
  </si>
  <si>
    <t>77:66</t>
  </si>
  <si>
    <t>Динамо - Салават Юлаев</t>
  </si>
  <si>
    <t>ИТ2М(3)</t>
  </si>
  <si>
    <t>7:3</t>
  </si>
  <si>
    <t>Уникс - Олимпия</t>
  </si>
  <si>
    <t>Ф2(+12)</t>
  </si>
  <si>
    <t>81:51</t>
  </si>
  <si>
    <t>Зенит - Анжи</t>
  </si>
  <si>
    <t>Чемпионат Австрии</t>
  </si>
  <si>
    <t>Филлах - Есенице</t>
  </si>
  <si>
    <t>Волга НН. - Амкар</t>
  </si>
  <si>
    <t>Бавария - Боруссия Д.</t>
  </si>
  <si>
    <t>Гости забьют</t>
  </si>
  <si>
    <t xml:space="preserve"> Чемпионат России</t>
  </si>
  <si>
    <t>Ростов - Томь</t>
  </si>
  <si>
    <t>Томь не забьет</t>
  </si>
  <si>
    <t>Ювентус - Палермо</t>
  </si>
  <si>
    <t>Витебск - Металлург Жл.</t>
  </si>
  <si>
    <t>Тоттенхэм - Астон Вилла</t>
  </si>
  <si>
    <t>Спартак М. - Северсталь</t>
  </si>
  <si>
    <t>ИТ1М(3)</t>
  </si>
  <si>
    <t>ЦСКА - Лилль</t>
  </si>
  <si>
    <t>Зенит - АПОЭЛ</t>
  </si>
  <si>
    <t>Марсель - Олимпиакос</t>
  </si>
  <si>
    <t>Кубок Италии</t>
  </si>
  <si>
    <t>Фиорентина - Эмполи</t>
  </si>
  <si>
    <t>Эмполи не забьет</t>
  </si>
  <si>
    <t>Крылья Советов - Волга НН.</t>
  </si>
  <si>
    <t>Арсенал - Фулхэм</t>
  </si>
  <si>
    <t>Реал М. - Атлетико М.</t>
  </si>
  <si>
    <t>Томь - Краснодар</t>
  </si>
  <si>
    <t>Килмарнок - Глазго Рейнджерс</t>
  </si>
  <si>
    <t>Ливерпуль - Ман Сити</t>
  </si>
  <si>
    <t>ХК Лида - Химик-СКА</t>
  </si>
  <si>
    <t>Асколи - Бари</t>
  </si>
  <si>
    <t>Чемпионат Швейцарии</t>
  </si>
  <si>
    <t>Фрибург - Лангнау</t>
  </si>
  <si>
    <t>Барселона - Райо Вальекано</t>
  </si>
  <si>
    <t>Рубин - Шемрок Роверс</t>
  </si>
  <si>
    <t>ТМ(3,5)</t>
  </si>
  <si>
    <t>Анализ ставок за декабрь. Начальный банк 1000 ед.= 30000руб.= 100%</t>
  </si>
  <si>
    <t>Спортинг - Цюрих</t>
  </si>
  <si>
    <t>Зальцбург - ПСЖ</t>
  </si>
  <si>
    <t>Спортинг Х. - Реал М.</t>
  </si>
  <si>
    <t xml:space="preserve"> Чемпионат Англии</t>
  </si>
  <si>
    <t>Астон Вилла - МЮ</t>
  </si>
  <si>
    <t>Осасуна - Бетис</t>
  </si>
  <si>
    <t>Парма - Палермо</t>
  </si>
  <si>
    <t>Севилья - Хетафе</t>
  </si>
  <si>
    <t xml:space="preserve">3:0 </t>
  </si>
  <si>
    <t>Лацио - Новара</t>
  </si>
  <si>
    <t>Барселона - БАТЭ</t>
  </si>
  <si>
    <t>Порту - Зенит</t>
  </si>
  <si>
    <t>Лилль - Трабзонспор</t>
  </si>
  <si>
    <t xml:space="preserve">0:0 </t>
  </si>
  <si>
    <t>Динамо М. - Витязь</t>
  </si>
  <si>
    <t xml:space="preserve">2:2 </t>
  </si>
  <si>
    <t xml:space="preserve"> КХЛ</t>
  </si>
  <si>
    <t>Автомобилист - Трактор</t>
  </si>
  <si>
    <t>СКА - Ак Барс</t>
  </si>
  <si>
    <t>ИТ1Б(2,5)</t>
  </si>
  <si>
    <t>Ливерпуль - КПР</t>
  </si>
  <si>
    <t>Арсенал - Эвертон</t>
  </si>
  <si>
    <t>Новара - Наполи</t>
  </si>
  <si>
    <t>Маритиму - Бенфика</t>
  </si>
  <si>
    <t>Челси - Ман Сити</t>
  </si>
  <si>
    <t>Понферрадина - Реал М.</t>
  </si>
  <si>
    <t>Понферрадина не забьет</t>
  </si>
  <si>
    <t>Бундеслига</t>
  </si>
  <si>
    <t>Кельн - Майнц</t>
  </si>
  <si>
    <t>Лацио - Спортинг</t>
  </si>
  <si>
    <t>Фулхэм - Оденсе</t>
  </si>
  <si>
    <t>Брюгге - Брага</t>
  </si>
  <si>
    <t>Аз Алкмар - Металлист</t>
  </si>
  <si>
    <t>Бавария - Кельн</t>
  </si>
  <si>
    <t>Евротур</t>
  </si>
  <si>
    <t>Россия - Швеция</t>
  </si>
  <si>
    <t>Уиган - Челси</t>
  </si>
  <si>
    <t xml:space="preserve">1:1 </t>
  </si>
  <si>
    <t>Клубный ЧМ.</t>
  </si>
  <si>
    <t>Барселона - Сантос</t>
  </si>
  <si>
    <t xml:space="preserve">4:0 </t>
  </si>
  <si>
    <t>КПР - Манчестер Юнайтед</t>
  </si>
  <si>
    <t>Италия. Серия В</t>
  </si>
  <si>
    <t>Пескара - Сампдория</t>
  </si>
  <si>
    <t>Кубок Германии</t>
  </si>
  <si>
    <t>Бохум - Бавария</t>
  </si>
  <si>
    <t>сухая победа Баварии</t>
  </si>
  <si>
    <t>Блэкберн - Болтон</t>
  </si>
  <si>
    <t>Фулхэм - Манчестер Юнайтед</t>
  </si>
  <si>
    <t>0:5</t>
  </si>
  <si>
    <t>Тоттенхэм - Челси</t>
  </si>
  <si>
    <t>Спартак - Авангард</t>
  </si>
  <si>
    <t>Селтик - Килмарнок</t>
  </si>
  <si>
    <t>Данди Юн. - Хиберниан</t>
  </si>
  <si>
    <t xml:space="preserve">3:1 </t>
  </si>
  <si>
    <t>Динамо М. - Кузбасс</t>
  </si>
  <si>
    <t>Ф1(-9,5)</t>
  </si>
  <si>
    <t>Англии. Чемпион-Лига</t>
  </si>
  <si>
    <t>Дерби - Лидс</t>
  </si>
  <si>
    <t>Рединг - Брайтон</t>
  </si>
  <si>
    <t>Англии. Премьер-Лига</t>
  </si>
  <si>
    <t>Вест Бромвич - Манчестер Сити</t>
  </si>
  <si>
    <t>Югра - Авангард</t>
  </si>
  <si>
    <t>Северсталь - Спартак М.</t>
  </si>
  <si>
    <t>Норвич - Тоттенхэм</t>
  </si>
  <si>
    <t>Милуоки - Миннесота</t>
  </si>
  <si>
    <t>Ф2(+6)</t>
  </si>
  <si>
    <t>98:95</t>
  </si>
  <si>
    <t>Нью-Джерси - Атланта</t>
  </si>
  <si>
    <t>70:106</t>
  </si>
  <si>
    <t>СКА - Атлант</t>
  </si>
  <si>
    <t>Ст. Миррен - Данди</t>
  </si>
  <si>
    <t>Кубок Японии</t>
  </si>
  <si>
    <t>Йокогама ФМ - Киото</t>
  </si>
  <si>
    <t>Портленд - Денвер</t>
  </si>
  <si>
    <t>Ф2(+7,5)</t>
  </si>
  <si>
    <t>111:102</t>
  </si>
  <si>
    <t>Англии. 2-я лига</t>
  </si>
  <si>
    <t>Херефорд - Акрингтон</t>
  </si>
  <si>
    <t>Краули Таун - Барнет</t>
  </si>
  <si>
    <t>Чемпион-Лига.</t>
  </si>
  <si>
    <t>Саутгемптон - Бристоль Сити</t>
  </si>
  <si>
    <t>У.Е.</t>
  </si>
  <si>
    <t>Рубли</t>
  </si>
  <si>
    <t>Англия. Премьер-Лига</t>
  </si>
  <si>
    <t>Манчестер Юн - Блэкберн</t>
  </si>
  <si>
    <t>Арсенал - КПР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</si>
</sst>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#,##0_р_."/>
    <numFmt numFmtId="187" formatCode="mmm/yyyy"/>
  </numFmts>
  <fonts count="21"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13"/>
      <name val="Arial Cyr"/>
      <family val="0"/>
    </font>
    <font>
      <sz val="10"/>
      <color indexed="59"/>
      <name val="Arial Cyr"/>
      <family val="0"/>
    </font>
    <font>
      <sz val="8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sz val="10"/>
      <color indexed="17"/>
      <name val="Arial Cyr"/>
      <family val="0"/>
    </font>
    <font>
      <sz val="10"/>
      <color indexed="13"/>
      <name val="Arial"/>
      <family val="0"/>
    </font>
    <font>
      <b/>
      <sz val="18"/>
      <color indexed="19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9"/>
      <color indexed="17"/>
      <name val="Arial"/>
      <family val="0"/>
    </font>
    <font>
      <sz val="10"/>
      <color indexed="21"/>
      <name val="Arial Cyr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4" borderId="0" xfId="0" applyNumberForma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4" borderId="0" xfId="0" applyFill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5" borderId="0" xfId="0" applyFont="1" applyFill="1" applyAlignment="1" applyProtection="1">
      <alignment horizontal="center"/>
      <protection hidden="1" locked="0"/>
    </xf>
    <xf numFmtId="2" fontId="7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9" fontId="11" fillId="0" borderId="0" xfId="0" applyNumberFormat="1" applyFont="1" applyAlignment="1">
      <alignment horizontal="center"/>
    </xf>
    <xf numFmtId="0" fontId="0" fillId="6" borderId="0" xfId="0" applyFill="1" applyAlignment="1">
      <alignment/>
    </xf>
    <xf numFmtId="2" fontId="0" fillId="2" borderId="0" xfId="0" applyNumberFormat="1" applyFill="1" applyAlignment="1">
      <alignment/>
    </xf>
    <xf numFmtId="0" fontId="12" fillId="7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12" fillId="7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15" fillId="2" borderId="0" xfId="0" applyFont="1" applyFill="1" applyAlignment="1">
      <alignment/>
    </xf>
    <xf numFmtId="0" fontId="16" fillId="2" borderId="0" xfId="15" applyFill="1" applyAlignment="1">
      <alignment/>
    </xf>
    <xf numFmtId="0" fontId="18" fillId="2" borderId="0" xfId="0" applyFont="1" applyFill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0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6" fillId="5" borderId="3" xfId="0" applyFont="1" applyFill="1" applyBorder="1" applyAlignment="1" applyProtection="1">
      <alignment horizontal="center"/>
      <protection hidden="1" locked="0"/>
    </xf>
    <xf numFmtId="2" fontId="7" fillId="2" borderId="3" xfId="0" applyNumberFormat="1" applyFont="1" applyFill="1" applyBorder="1" applyAlignment="1">
      <alignment horizontal="center"/>
    </xf>
    <xf numFmtId="0" fontId="12" fillId="7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6" borderId="3" xfId="0" applyFill="1" applyBorder="1" applyAlignment="1">
      <alignment/>
    </xf>
    <xf numFmtId="2" fontId="0" fillId="2" borderId="3" xfId="0" applyNumberFormat="1" applyFill="1" applyBorder="1" applyAlignment="1">
      <alignment/>
    </xf>
    <xf numFmtId="0" fontId="20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46"/>
  <sheetViews>
    <sheetView zoomScale="70" zoomScaleNormal="70" workbookViewId="0" topLeftCell="A1">
      <selection activeCell="H35" sqref="A1:IV16384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21</v>
      </c>
      <c r="K2" s="4" t="s">
        <v>22</v>
      </c>
    </row>
    <row r="3" spans="1:12" ht="18" customHeight="1" thickTop="1">
      <c r="A3" s="5">
        <v>1</v>
      </c>
      <c r="B3" s="21">
        <v>40544</v>
      </c>
      <c r="C3" s="6"/>
      <c r="D3" s="6" t="s">
        <v>8</v>
      </c>
      <c r="E3" s="13" t="s">
        <v>14</v>
      </c>
      <c r="F3" s="6" t="s">
        <v>40</v>
      </c>
      <c r="G3" s="26" t="s">
        <v>13</v>
      </c>
      <c r="H3" s="17">
        <v>1.94</v>
      </c>
      <c r="I3" s="10" t="s">
        <v>15</v>
      </c>
      <c r="J3" s="6">
        <v>100</v>
      </c>
      <c r="K3" s="6">
        <v>194</v>
      </c>
      <c r="L3" s="6"/>
    </row>
    <row r="4" spans="1:12" ht="12.75">
      <c r="A4" s="8">
        <v>2</v>
      </c>
      <c r="B4" s="21">
        <v>40545</v>
      </c>
      <c r="C4" s="6"/>
      <c r="D4" s="6" t="s">
        <v>8</v>
      </c>
      <c r="E4" s="13" t="s">
        <v>14</v>
      </c>
      <c r="F4" s="13" t="s">
        <v>41</v>
      </c>
      <c r="G4" s="26" t="s">
        <v>33</v>
      </c>
      <c r="H4" s="17">
        <v>1.69</v>
      </c>
      <c r="I4" s="10" t="s">
        <v>37</v>
      </c>
      <c r="J4" s="7">
        <v>100</v>
      </c>
      <c r="K4" s="6">
        <v>169</v>
      </c>
      <c r="L4" s="6"/>
    </row>
    <row r="5" spans="1:12" ht="12.75">
      <c r="A5" s="5">
        <v>3</v>
      </c>
      <c r="B5" s="21">
        <v>40547</v>
      </c>
      <c r="C5" s="6"/>
      <c r="D5" s="6" t="s">
        <v>23</v>
      </c>
      <c r="E5" s="6" t="s">
        <v>24</v>
      </c>
      <c r="F5" s="6" t="s">
        <v>42</v>
      </c>
      <c r="G5" s="6" t="s">
        <v>43</v>
      </c>
      <c r="H5" s="17">
        <v>1.72</v>
      </c>
      <c r="I5" s="9" t="s">
        <v>16</v>
      </c>
      <c r="J5" s="26">
        <v>100</v>
      </c>
      <c r="K5" s="6">
        <v>0</v>
      </c>
      <c r="L5" s="6"/>
    </row>
    <row r="6" spans="1:12" ht="12.75">
      <c r="A6" s="8">
        <v>4</v>
      </c>
      <c r="B6" s="21">
        <v>40548</v>
      </c>
      <c r="C6" s="6"/>
      <c r="D6" s="6" t="s">
        <v>8</v>
      </c>
      <c r="E6" s="13" t="s">
        <v>14</v>
      </c>
      <c r="F6" s="35" t="s">
        <v>44</v>
      </c>
      <c r="G6" s="6" t="s">
        <v>36</v>
      </c>
      <c r="H6" s="17">
        <v>1.96</v>
      </c>
      <c r="I6" s="9" t="s">
        <v>12</v>
      </c>
      <c r="J6" s="6">
        <v>100</v>
      </c>
      <c r="K6" s="6">
        <v>0</v>
      </c>
      <c r="L6" s="6"/>
    </row>
    <row r="7" spans="1:12" ht="12.75">
      <c r="A7" s="5">
        <v>5</v>
      </c>
      <c r="B7" s="21">
        <v>40551</v>
      </c>
      <c r="C7" s="6"/>
      <c r="D7" s="6" t="s">
        <v>8</v>
      </c>
      <c r="E7" s="6" t="s">
        <v>17</v>
      </c>
      <c r="F7" s="6" t="s">
        <v>45</v>
      </c>
      <c r="G7" s="26" t="s">
        <v>13</v>
      </c>
      <c r="H7" s="17">
        <v>1.68</v>
      </c>
      <c r="I7" s="22" t="s">
        <v>18</v>
      </c>
      <c r="J7" s="6">
        <v>100</v>
      </c>
      <c r="K7" s="6">
        <v>100</v>
      </c>
      <c r="L7" s="6"/>
    </row>
    <row r="8" spans="1:12" ht="14.25" customHeight="1">
      <c r="A8" s="8">
        <v>6</v>
      </c>
      <c r="B8" s="21">
        <v>40552</v>
      </c>
      <c r="D8" s="6" t="s">
        <v>8</v>
      </c>
      <c r="E8" s="6" t="s">
        <v>17</v>
      </c>
      <c r="F8" s="6" t="s">
        <v>46</v>
      </c>
      <c r="G8" s="26" t="s">
        <v>38</v>
      </c>
      <c r="H8" s="17">
        <v>1.75</v>
      </c>
      <c r="I8" s="10" t="s">
        <v>32</v>
      </c>
      <c r="J8" s="6">
        <v>100</v>
      </c>
      <c r="K8" s="6">
        <v>175</v>
      </c>
      <c r="L8" s="6"/>
    </row>
    <row r="9" spans="1:12" ht="12.75">
      <c r="A9" s="5">
        <v>7</v>
      </c>
      <c r="B9" s="21">
        <v>40553</v>
      </c>
      <c r="C9" s="6"/>
      <c r="D9" s="6" t="s">
        <v>47</v>
      </c>
      <c r="E9" s="6" t="s">
        <v>48</v>
      </c>
      <c r="F9" s="6" t="s">
        <v>49</v>
      </c>
      <c r="G9" s="6" t="s">
        <v>50</v>
      </c>
      <c r="H9" s="17">
        <v>1.65</v>
      </c>
      <c r="I9" s="10" t="s">
        <v>51</v>
      </c>
      <c r="J9" s="6">
        <v>100</v>
      </c>
      <c r="K9" s="6">
        <v>165</v>
      </c>
      <c r="L9" s="6"/>
    </row>
    <row r="10" spans="1:12" ht="12.75">
      <c r="A10" s="8">
        <v>8</v>
      </c>
      <c r="B10" s="21">
        <v>40555</v>
      </c>
      <c r="C10" s="6"/>
      <c r="D10" s="6" t="s">
        <v>8</v>
      </c>
      <c r="E10" s="6" t="s">
        <v>52</v>
      </c>
      <c r="F10" s="6" t="s">
        <v>53</v>
      </c>
      <c r="G10" s="6" t="s">
        <v>54</v>
      </c>
      <c r="H10" s="17">
        <v>1.8</v>
      </c>
      <c r="I10" s="9" t="s">
        <v>55</v>
      </c>
      <c r="J10" s="6">
        <v>100</v>
      </c>
      <c r="K10" s="6">
        <v>0</v>
      </c>
      <c r="L10" s="6"/>
    </row>
    <row r="11" spans="1:12" ht="12.75">
      <c r="A11" s="5">
        <v>9</v>
      </c>
      <c r="B11" s="21">
        <v>40557</v>
      </c>
      <c r="C11" s="6"/>
      <c r="D11" s="13" t="s">
        <v>23</v>
      </c>
      <c r="E11" s="13" t="s">
        <v>24</v>
      </c>
      <c r="F11" s="13" t="s">
        <v>56</v>
      </c>
      <c r="G11" s="13" t="s">
        <v>33</v>
      </c>
      <c r="H11" s="18">
        <v>1.85</v>
      </c>
      <c r="I11" s="10" t="s">
        <v>37</v>
      </c>
      <c r="J11" s="19">
        <v>100</v>
      </c>
      <c r="K11" s="19">
        <v>185</v>
      </c>
      <c r="L11" s="6"/>
    </row>
    <row r="12" spans="1:12" ht="12.75" customHeight="1">
      <c r="A12" s="8">
        <v>10</v>
      </c>
      <c r="B12" s="21">
        <v>40558</v>
      </c>
      <c r="C12" s="6"/>
      <c r="D12" s="13" t="s">
        <v>8</v>
      </c>
      <c r="E12" s="13" t="s">
        <v>57</v>
      </c>
      <c r="F12" s="6" t="s">
        <v>58</v>
      </c>
      <c r="G12" s="26" t="s">
        <v>13</v>
      </c>
      <c r="H12" s="18">
        <v>1.72</v>
      </c>
      <c r="I12" s="10" t="s">
        <v>59</v>
      </c>
      <c r="J12" s="19">
        <v>100</v>
      </c>
      <c r="K12" s="19">
        <v>172</v>
      </c>
      <c r="L12" s="6"/>
    </row>
    <row r="13" spans="1:12" ht="12.75" customHeight="1">
      <c r="A13" s="5">
        <v>11</v>
      </c>
      <c r="B13" s="21">
        <v>40558</v>
      </c>
      <c r="C13" s="6"/>
      <c r="D13" s="13" t="s">
        <v>8</v>
      </c>
      <c r="E13" s="13" t="s">
        <v>14</v>
      </c>
      <c r="F13" s="13" t="s">
        <v>60</v>
      </c>
      <c r="G13" s="26" t="s">
        <v>61</v>
      </c>
      <c r="H13" s="18">
        <v>1.55</v>
      </c>
      <c r="I13" s="10" t="s">
        <v>62</v>
      </c>
      <c r="J13" s="19">
        <v>100</v>
      </c>
      <c r="K13" s="19">
        <v>155</v>
      </c>
      <c r="L13" s="6"/>
    </row>
    <row r="14" spans="1:12" ht="12.75" customHeight="1">
      <c r="A14" s="8">
        <v>12</v>
      </c>
      <c r="B14" s="20">
        <v>40559</v>
      </c>
      <c r="C14" s="16"/>
      <c r="D14" s="6" t="s">
        <v>8</v>
      </c>
      <c r="E14" s="6" t="s">
        <v>63</v>
      </c>
      <c r="F14" s="6" t="s">
        <v>64</v>
      </c>
      <c r="G14" s="26" t="s">
        <v>13</v>
      </c>
      <c r="H14" s="18">
        <v>1.5</v>
      </c>
      <c r="I14" s="22" t="s">
        <v>18</v>
      </c>
      <c r="J14" s="19">
        <v>100</v>
      </c>
      <c r="K14" s="19">
        <v>100</v>
      </c>
      <c r="L14" s="6"/>
    </row>
    <row r="15" spans="1:12" ht="12.75" customHeight="1">
      <c r="A15" s="5">
        <v>13</v>
      </c>
      <c r="B15" s="20">
        <v>40561</v>
      </c>
      <c r="C15" s="16"/>
      <c r="D15" s="6" t="s">
        <v>23</v>
      </c>
      <c r="E15" s="13" t="s">
        <v>24</v>
      </c>
      <c r="F15" s="6" t="s">
        <v>65</v>
      </c>
      <c r="G15" s="6" t="s">
        <v>13</v>
      </c>
      <c r="H15" s="18">
        <v>1.69</v>
      </c>
      <c r="I15" s="22" t="s">
        <v>37</v>
      </c>
      <c r="J15" s="19">
        <v>100</v>
      </c>
      <c r="K15" s="19">
        <v>100</v>
      </c>
      <c r="L15" s="6"/>
    </row>
    <row r="16" spans="1:12" ht="12.75" customHeight="1">
      <c r="A16" s="8">
        <v>14</v>
      </c>
      <c r="B16" s="20">
        <v>40561</v>
      </c>
      <c r="C16" s="16"/>
      <c r="D16" s="6" t="s">
        <v>8</v>
      </c>
      <c r="E16" s="6" t="s">
        <v>66</v>
      </c>
      <c r="F16" s="6" t="s">
        <v>67</v>
      </c>
      <c r="G16" s="6" t="s">
        <v>68</v>
      </c>
      <c r="H16" s="18">
        <v>1.55</v>
      </c>
      <c r="I16" s="10" t="s">
        <v>32</v>
      </c>
      <c r="J16" s="19">
        <v>100</v>
      </c>
      <c r="K16" s="19">
        <v>155</v>
      </c>
      <c r="L16" s="6"/>
    </row>
    <row r="17" spans="1:12" ht="15" customHeight="1">
      <c r="A17" s="5">
        <v>15</v>
      </c>
      <c r="B17" s="20">
        <v>40563</v>
      </c>
      <c r="C17" s="16"/>
      <c r="D17" s="6" t="s">
        <v>69</v>
      </c>
      <c r="E17" s="26" t="s">
        <v>71</v>
      </c>
      <c r="F17" s="26" t="s">
        <v>70</v>
      </c>
      <c r="G17" s="6" t="s">
        <v>72</v>
      </c>
      <c r="H17" s="18">
        <v>1.95</v>
      </c>
      <c r="I17" s="22" t="s">
        <v>73</v>
      </c>
      <c r="J17" s="19">
        <v>100</v>
      </c>
      <c r="K17" s="6">
        <v>195</v>
      </c>
      <c r="L17" s="6"/>
    </row>
    <row r="18" spans="1:12" ht="12.75" customHeight="1">
      <c r="A18" s="8">
        <v>16</v>
      </c>
      <c r="B18" s="20">
        <v>40564</v>
      </c>
      <c r="C18" s="16"/>
      <c r="D18" s="6" t="s">
        <v>8</v>
      </c>
      <c r="E18" s="26" t="s">
        <v>52</v>
      </c>
      <c r="F18" s="6" t="s">
        <v>74</v>
      </c>
      <c r="G18" s="6" t="s">
        <v>75</v>
      </c>
      <c r="H18" s="18">
        <v>1.6</v>
      </c>
      <c r="I18" s="9" t="s">
        <v>76</v>
      </c>
      <c r="J18" s="19">
        <v>100</v>
      </c>
      <c r="K18" s="19">
        <v>0</v>
      </c>
      <c r="L18" s="6"/>
    </row>
    <row r="19" spans="1:12" ht="15.75" customHeight="1">
      <c r="A19" s="5">
        <v>17</v>
      </c>
      <c r="B19" s="20">
        <v>40565</v>
      </c>
      <c r="C19" s="15"/>
      <c r="D19" s="6" t="s">
        <v>8</v>
      </c>
      <c r="E19" s="6" t="s">
        <v>63</v>
      </c>
      <c r="F19" s="16" t="s">
        <v>77</v>
      </c>
      <c r="G19" s="6" t="s">
        <v>68</v>
      </c>
      <c r="H19" s="18">
        <v>1.8</v>
      </c>
      <c r="I19" s="9" t="s">
        <v>18</v>
      </c>
      <c r="J19" s="19">
        <v>80</v>
      </c>
      <c r="K19" s="19">
        <v>0</v>
      </c>
      <c r="L19" s="6"/>
    </row>
    <row r="20" spans="1:12" ht="15.75" customHeight="1">
      <c r="A20" s="8">
        <v>18</v>
      </c>
      <c r="B20" s="20">
        <v>40565</v>
      </c>
      <c r="C20" s="15"/>
      <c r="D20" s="6" t="s">
        <v>8</v>
      </c>
      <c r="E20" s="13" t="s">
        <v>78</v>
      </c>
      <c r="F20" s="6" t="s">
        <v>79</v>
      </c>
      <c r="G20" s="6" t="s">
        <v>80</v>
      </c>
      <c r="H20" s="18">
        <v>2.1</v>
      </c>
      <c r="I20" s="10" t="s">
        <v>15</v>
      </c>
      <c r="J20" s="19">
        <v>100</v>
      </c>
      <c r="K20" s="19">
        <v>210</v>
      </c>
      <c r="L20" s="6"/>
    </row>
    <row r="21" spans="1:12" ht="15" customHeight="1">
      <c r="A21" s="5">
        <v>19</v>
      </c>
      <c r="B21" s="20">
        <v>40565</v>
      </c>
      <c r="C21" s="15"/>
      <c r="D21" s="13" t="s">
        <v>8</v>
      </c>
      <c r="E21" s="13" t="s">
        <v>14</v>
      </c>
      <c r="F21" s="6" t="s">
        <v>81</v>
      </c>
      <c r="G21" s="6" t="s">
        <v>82</v>
      </c>
      <c r="H21" s="18">
        <v>1.55</v>
      </c>
      <c r="I21" s="9" t="s">
        <v>59</v>
      </c>
      <c r="J21" s="19">
        <v>100</v>
      </c>
      <c r="K21" s="19">
        <v>0</v>
      </c>
      <c r="L21" s="6"/>
    </row>
    <row r="22" spans="1:12" ht="12.75">
      <c r="A22" s="5">
        <v>20</v>
      </c>
      <c r="B22" s="20">
        <v>40566</v>
      </c>
      <c r="C22" s="26"/>
      <c r="D22" s="6" t="s">
        <v>8</v>
      </c>
      <c r="E22" s="13" t="s">
        <v>78</v>
      </c>
      <c r="F22" s="7" t="s">
        <v>83</v>
      </c>
      <c r="G22" s="6" t="s">
        <v>75</v>
      </c>
      <c r="H22" s="18">
        <v>1.7</v>
      </c>
      <c r="I22" s="10" t="s">
        <v>84</v>
      </c>
      <c r="J22" s="19">
        <v>100</v>
      </c>
      <c r="K22" s="19">
        <v>170</v>
      </c>
      <c r="L22" s="6"/>
    </row>
    <row r="23" spans="1:12" ht="12.75">
      <c r="A23" s="5">
        <v>21</v>
      </c>
      <c r="B23" s="20">
        <v>40566</v>
      </c>
      <c r="C23" s="26"/>
      <c r="D23" s="6" t="s">
        <v>8</v>
      </c>
      <c r="E23" s="13" t="s">
        <v>78</v>
      </c>
      <c r="F23" s="26" t="s">
        <v>85</v>
      </c>
      <c r="G23" s="14" t="s">
        <v>54</v>
      </c>
      <c r="H23" s="18">
        <v>1.75</v>
      </c>
      <c r="I23" s="10" t="s">
        <v>12</v>
      </c>
      <c r="J23" s="26">
        <v>100</v>
      </c>
      <c r="K23" s="26">
        <v>175</v>
      </c>
      <c r="L23" s="6"/>
    </row>
    <row r="24" spans="1:12" ht="12.75">
      <c r="A24" s="5">
        <v>22</v>
      </c>
      <c r="B24" s="20">
        <v>40566</v>
      </c>
      <c r="C24" s="6"/>
      <c r="D24" s="6" t="s">
        <v>8</v>
      </c>
      <c r="E24" s="6" t="s">
        <v>17</v>
      </c>
      <c r="F24" s="6" t="s">
        <v>86</v>
      </c>
      <c r="G24" s="14" t="s">
        <v>54</v>
      </c>
      <c r="H24" s="18">
        <v>1.65</v>
      </c>
      <c r="I24" s="10" t="s">
        <v>59</v>
      </c>
      <c r="J24" s="19">
        <v>100</v>
      </c>
      <c r="K24" s="19">
        <v>165</v>
      </c>
      <c r="L24" s="6"/>
    </row>
    <row r="25" spans="1:12" ht="12.75">
      <c r="A25" s="5">
        <v>23</v>
      </c>
      <c r="B25" s="20">
        <v>40568</v>
      </c>
      <c r="C25" s="6"/>
      <c r="D25" s="6" t="s">
        <v>8</v>
      </c>
      <c r="E25" s="6" t="s">
        <v>52</v>
      </c>
      <c r="F25" s="6" t="s">
        <v>88</v>
      </c>
      <c r="G25" s="14" t="s">
        <v>80</v>
      </c>
      <c r="H25" s="18">
        <v>2.2</v>
      </c>
      <c r="I25" s="10" t="s">
        <v>87</v>
      </c>
      <c r="J25" s="19">
        <v>100</v>
      </c>
      <c r="K25" s="19">
        <v>220</v>
      </c>
      <c r="L25" s="6"/>
    </row>
    <row r="26" spans="1:12" ht="12.75">
      <c r="A26" s="5">
        <v>24</v>
      </c>
      <c r="B26" s="20">
        <v>40569</v>
      </c>
      <c r="C26" s="6"/>
      <c r="D26" s="6" t="s">
        <v>23</v>
      </c>
      <c r="E26" s="13" t="s">
        <v>24</v>
      </c>
      <c r="F26" s="6" t="s">
        <v>89</v>
      </c>
      <c r="G26" s="6" t="s">
        <v>90</v>
      </c>
      <c r="H26" s="18">
        <v>1.7</v>
      </c>
      <c r="I26" s="10" t="s">
        <v>91</v>
      </c>
      <c r="J26" s="19">
        <v>100</v>
      </c>
      <c r="K26" s="19">
        <v>170</v>
      </c>
      <c r="L26" s="6"/>
    </row>
    <row r="27" spans="1:11" ht="12.75">
      <c r="A27" s="5">
        <v>25</v>
      </c>
      <c r="B27" s="20">
        <v>40570</v>
      </c>
      <c r="D27" s="6" t="s">
        <v>23</v>
      </c>
      <c r="E27" s="13" t="s">
        <v>24</v>
      </c>
      <c r="F27" t="s">
        <v>97</v>
      </c>
      <c r="G27" s="14" t="s">
        <v>98</v>
      </c>
      <c r="H27" s="18">
        <v>1.7</v>
      </c>
      <c r="I27" s="9" t="s">
        <v>91</v>
      </c>
      <c r="J27" s="19">
        <v>100</v>
      </c>
      <c r="K27" s="19">
        <v>0</v>
      </c>
    </row>
    <row r="28" spans="1:11" ht="12.75">
      <c r="A28" s="5">
        <v>26</v>
      </c>
      <c r="B28" s="20">
        <v>40572</v>
      </c>
      <c r="D28" s="6" t="s">
        <v>93</v>
      </c>
      <c r="E28" t="s">
        <v>48</v>
      </c>
      <c r="F28" s="6" t="s">
        <v>92</v>
      </c>
      <c r="G28" t="s">
        <v>95</v>
      </c>
      <c r="H28" s="18">
        <v>1.85</v>
      </c>
      <c r="I28" s="36" t="s">
        <v>96</v>
      </c>
      <c r="J28" s="19">
        <v>100</v>
      </c>
      <c r="K28" s="19">
        <v>185</v>
      </c>
    </row>
    <row r="29" spans="1:11" ht="12.75">
      <c r="A29" s="5">
        <v>27</v>
      </c>
      <c r="B29" s="20">
        <v>40572</v>
      </c>
      <c r="D29" s="6" t="s">
        <v>8</v>
      </c>
      <c r="E29" s="13" t="s">
        <v>78</v>
      </c>
      <c r="F29" s="6" t="s">
        <v>99</v>
      </c>
      <c r="G29" s="14" t="s">
        <v>75</v>
      </c>
      <c r="H29" s="17">
        <v>1.62</v>
      </c>
      <c r="I29" s="9" t="s">
        <v>62</v>
      </c>
      <c r="J29" s="19">
        <v>100</v>
      </c>
      <c r="K29" s="19">
        <v>0</v>
      </c>
    </row>
    <row r="30" spans="1:11" ht="12.75">
      <c r="A30" s="5">
        <v>28</v>
      </c>
      <c r="B30" s="20">
        <v>40572</v>
      </c>
      <c r="D30" s="6" t="s">
        <v>8</v>
      </c>
      <c r="E30" s="13" t="s">
        <v>78</v>
      </c>
      <c r="F30" s="6" t="s">
        <v>100</v>
      </c>
      <c r="G30" s="14" t="s">
        <v>13</v>
      </c>
      <c r="H30" s="17">
        <v>1.55</v>
      </c>
      <c r="I30" s="22" t="s">
        <v>18</v>
      </c>
      <c r="J30" s="19">
        <v>100</v>
      </c>
      <c r="K30" s="19">
        <v>100</v>
      </c>
    </row>
    <row r="31" spans="1:11" ht="12.75" customHeight="1">
      <c r="A31" s="5">
        <v>29</v>
      </c>
      <c r="B31" s="20">
        <v>40574</v>
      </c>
      <c r="D31" s="6" t="s">
        <v>8</v>
      </c>
      <c r="E31" s="13" t="s">
        <v>17</v>
      </c>
      <c r="F31" s="6" t="s">
        <v>101</v>
      </c>
      <c r="G31" s="14" t="s">
        <v>75</v>
      </c>
      <c r="H31" s="17">
        <v>1.85</v>
      </c>
      <c r="I31" s="10" t="s">
        <v>18</v>
      </c>
      <c r="J31" s="19">
        <v>100</v>
      </c>
      <c r="K31" s="19">
        <v>185</v>
      </c>
    </row>
    <row r="32" spans="1:2" ht="12.75">
      <c r="A32" s="5">
        <v>30</v>
      </c>
      <c r="B32" s="20"/>
    </row>
    <row r="33" ht="12.75">
      <c r="A33" s="5">
        <v>31</v>
      </c>
    </row>
    <row r="34" spans="1:9" ht="12.75">
      <c r="A34" s="5">
        <v>32</v>
      </c>
      <c r="I34" s="6"/>
    </row>
    <row r="36" spans="5:10" ht="12.75">
      <c r="E36" s="6"/>
      <c r="F36" s="6"/>
      <c r="I36" s="6"/>
      <c r="J36" s="6"/>
    </row>
    <row r="39" spans="2:12" ht="12.75">
      <c r="B39" s="43" t="s">
        <v>9</v>
      </c>
      <c r="C39" s="43"/>
      <c r="D39" s="1">
        <v>1000</v>
      </c>
      <c r="E39" s="2">
        <v>30000</v>
      </c>
      <c r="G39" s="44" t="s">
        <v>27</v>
      </c>
      <c r="H39" s="44"/>
      <c r="I39" s="6">
        <f>COUNT(B3:C34)</f>
        <v>29</v>
      </c>
      <c r="J39" s="46" t="s">
        <v>30</v>
      </c>
      <c r="K39" s="46"/>
      <c r="L39" s="30">
        <f>MAX(H3:H26)</f>
        <v>2.2</v>
      </c>
    </row>
    <row r="40" spans="2:12" ht="12.75">
      <c r="B40" s="43" t="s">
        <v>10</v>
      </c>
      <c r="C40" s="43"/>
      <c r="D40" s="11">
        <f>D39-SUM(J3:J39)+SUM(K3:K39)</f>
        <v>1565</v>
      </c>
      <c r="E40" s="23">
        <f>E39*D41/100+E39</f>
        <v>46950</v>
      </c>
      <c r="G40" s="46" t="s">
        <v>28</v>
      </c>
      <c r="H40" s="46"/>
      <c r="I40" s="29">
        <f>I39-I41-I42</f>
        <v>17</v>
      </c>
      <c r="J40" s="46" t="s">
        <v>29</v>
      </c>
      <c r="K40" s="46"/>
      <c r="L40" s="30">
        <f>MIN(H3:H26)</f>
        <v>1.5</v>
      </c>
    </row>
    <row r="41" spans="2:12" ht="12.75">
      <c r="B41" s="43" t="s">
        <v>11</v>
      </c>
      <c r="C41" s="43"/>
      <c r="D41" s="12">
        <f>(D40-D39)/D39*100</f>
        <v>56.49999999999999</v>
      </c>
      <c r="E41" s="24">
        <f>D41</f>
        <v>56.49999999999999</v>
      </c>
      <c r="G41" s="47" t="s">
        <v>25</v>
      </c>
      <c r="H41" s="47"/>
      <c r="I41" s="27">
        <f>COUNTIF(K3:K33,0)</f>
        <v>8</v>
      </c>
      <c r="J41" s="46" t="s">
        <v>31</v>
      </c>
      <c r="K41" s="46"/>
      <c r="L41" s="30">
        <f>AVERAGE(H3:H27)</f>
        <v>1.7500000000000007</v>
      </c>
    </row>
    <row r="42" spans="2:9" ht="12.75">
      <c r="B42" s="25" t="s">
        <v>19</v>
      </c>
      <c r="C42" s="25"/>
      <c r="D42" s="25">
        <f>D40-D39</f>
        <v>565</v>
      </c>
      <c r="E42" s="25">
        <f>E40-E39</f>
        <v>16950</v>
      </c>
      <c r="G42" s="45" t="s">
        <v>26</v>
      </c>
      <c r="H42" s="45"/>
      <c r="I42" s="28">
        <f>COUNTIF(K3:K34,100)</f>
        <v>4</v>
      </c>
    </row>
    <row r="43" ht="24.75" customHeight="1">
      <c r="D43" s="34" t="s">
        <v>20</v>
      </c>
    </row>
    <row r="44" spans="1:5" ht="12.75">
      <c r="A44" s="42" t="s">
        <v>34</v>
      </c>
      <c r="B44" s="42"/>
      <c r="C44" s="42"/>
      <c r="D44" s="42"/>
      <c r="E44" s="42"/>
    </row>
    <row r="45" spans="6:10" ht="12.75">
      <c r="F45" s="33" t="s">
        <v>35</v>
      </c>
      <c r="G45" s="31"/>
      <c r="H45" s="2"/>
      <c r="I45" s="2"/>
      <c r="J45" s="2"/>
    </row>
    <row r="46" ht="12.75">
      <c r="I46" s="32" t="s">
        <v>94</v>
      </c>
    </row>
  </sheetData>
  <mergeCells count="12">
    <mergeCell ref="J39:K39"/>
    <mergeCell ref="J40:K40"/>
    <mergeCell ref="B41:C41"/>
    <mergeCell ref="G41:H41"/>
    <mergeCell ref="J41:K41"/>
    <mergeCell ref="B40:C40"/>
    <mergeCell ref="G40:H40"/>
    <mergeCell ref="A44:E44"/>
    <mergeCell ref="A1:I1"/>
    <mergeCell ref="B39:C39"/>
    <mergeCell ref="G39:H39"/>
    <mergeCell ref="G42:H42"/>
  </mergeCells>
  <hyperlinks>
    <hyperlink ref="I46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5"/>
  <sheetViews>
    <sheetView zoomScale="70" zoomScaleNormal="70" workbookViewId="0" topLeftCell="A7">
      <selection activeCell="I5" sqref="A1:IV16384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42" t="s">
        <v>574</v>
      </c>
      <c r="B1" s="42"/>
      <c r="C1" s="42"/>
      <c r="D1" s="42"/>
      <c r="E1" s="42"/>
      <c r="F1" s="42"/>
      <c r="G1" s="42"/>
      <c r="H1" s="42"/>
      <c r="I1" s="42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21</v>
      </c>
      <c r="K2" s="4" t="s">
        <v>22</v>
      </c>
    </row>
    <row r="3" spans="1:12" ht="18" customHeight="1" thickTop="1">
      <c r="A3" s="5">
        <v>1</v>
      </c>
      <c r="B3" s="21">
        <v>40818</v>
      </c>
      <c r="C3" s="6"/>
      <c r="D3" s="6" t="s">
        <v>8</v>
      </c>
      <c r="E3" s="6" t="s">
        <v>305</v>
      </c>
      <c r="F3" s="6" t="s">
        <v>560</v>
      </c>
      <c r="G3" s="13" t="s">
        <v>199</v>
      </c>
      <c r="H3" s="26">
        <v>2.2</v>
      </c>
      <c r="I3" s="38" t="s">
        <v>62</v>
      </c>
      <c r="J3" s="6">
        <v>90</v>
      </c>
      <c r="K3" s="6">
        <v>0</v>
      </c>
      <c r="L3" s="6"/>
    </row>
    <row r="4" spans="1:12" ht="12.75">
      <c r="A4" s="8">
        <v>2</v>
      </c>
      <c r="B4" s="21">
        <v>40818</v>
      </c>
      <c r="C4" s="6"/>
      <c r="D4" s="6" t="s">
        <v>8</v>
      </c>
      <c r="E4" s="13" t="s">
        <v>48</v>
      </c>
      <c r="F4" s="6" t="s">
        <v>561</v>
      </c>
      <c r="G4" s="26" t="s">
        <v>13</v>
      </c>
      <c r="H4" s="17">
        <v>1.55</v>
      </c>
      <c r="I4" s="22" t="s">
        <v>12</v>
      </c>
      <c r="J4" s="7">
        <v>100</v>
      </c>
      <c r="K4" s="6">
        <v>100</v>
      </c>
      <c r="L4" s="6"/>
    </row>
    <row r="5" spans="1:12" ht="12.75">
      <c r="A5" s="5">
        <v>3</v>
      </c>
      <c r="B5" s="21">
        <v>40818</v>
      </c>
      <c r="C5" s="6"/>
      <c r="D5" s="6" t="s">
        <v>8</v>
      </c>
      <c r="E5" s="6" t="s">
        <v>48</v>
      </c>
      <c r="F5" s="6" t="s">
        <v>562</v>
      </c>
      <c r="G5" s="6" t="s">
        <v>82</v>
      </c>
      <c r="H5" s="17">
        <v>1.7</v>
      </c>
      <c r="I5" s="41" t="s">
        <v>155</v>
      </c>
      <c r="J5" s="26">
        <v>90</v>
      </c>
      <c r="K5" s="6">
        <v>90</v>
      </c>
      <c r="L5" s="6"/>
    </row>
    <row r="6" spans="1:12" ht="12.75">
      <c r="A6" s="8">
        <v>4</v>
      </c>
      <c r="B6" s="21">
        <v>40818</v>
      </c>
      <c r="C6" s="6"/>
      <c r="D6" s="6" t="s">
        <v>8</v>
      </c>
      <c r="E6" s="6" t="s">
        <v>14</v>
      </c>
      <c r="F6" s="6" t="s">
        <v>563</v>
      </c>
      <c r="G6" s="26" t="s">
        <v>13</v>
      </c>
      <c r="H6" s="17">
        <v>1.6</v>
      </c>
      <c r="I6" s="39" t="s">
        <v>76</v>
      </c>
      <c r="J6" s="6">
        <v>100</v>
      </c>
      <c r="K6" s="6">
        <v>160</v>
      </c>
      <c r="L6" s="6"/>
    </row>
    <row r="7" spans="1:12" ht="12.75">
      <c r="A7" s="5">
        <v>5</v>
      </c>
      <c r="B7" s="21">
        <v>40819</v>
      </c>
      <c r="C7" s="6"/>
      <c r="D7" s="6" t="s">
        <v>8</v>
      </c>
      <c r="E7" s="6" t="s">
        <v>328</v>
      </c>
      <c r="F7" s="6" t="s">
        <v>564</v>
      </c>
      <c r="G7" s="6" t="s">
        <v>13</v>
      </c>
      <c r="H7" s="17">
        <v>1.9</v>
      </c>
      <c r="I7" s="10" t="s">
        <v>18</v>
      </c>
      <c r="J7" s="6">
        <v>80</v>
      </c>
      <c r="K7" s="6">
        <v>80</v>
      </c>
      <c r="L7" s="6"/>
    </row>
    <row r="8" spans="1:12" ht="14.25" customHeight="1">
      <c r="A8" s="8">
        <v>6</v>
      </c>
      <c r="B8" s="21">
        <v>40820</v>
      </c>
      <c r="C8" s="6"/>
      <c r="D8" s="6" t="s">
        <v>8</v>
      </c>
      <c r="E8" s="13" t="s">
        <v>565</v>
      </c>
      <c r="F8" s="6" t="s">
        <v>566</v>
      </c>
      <c r="G8" s="26" t="s">
        <v>80</v>
      </c>
      <c r="H8" s="17">
        <v>2</v>
      </c>
      <c r="I8" s="10" t="s">
        <v>91</v>
      </c>
      <c r="J8" s="6">
        <v>90</v>
      </c>
      <c r="K8" s="6">
        <v>180</v>
      </c>
      <c r="L8" s="6"/>
    </row>
    <row r="9" spans="1:12" ht="12.75">
      <c r="A9" s="5">
        <v>7</v>
      </c>
      <c r="B9" s="21">
        <v>40822</v>
      </c>
      <c r="C9" s="6"/>
      <c r="D9" s="6" t="s">
        <v>8</v>
      </c>
      <c r="E9" s="13" t="s">
        <v>328</v>
      </c>
      <c r="F9" s="6" t="s">
        <v>567</v>
      </c>
      <c r="G9" s="6" t="s">
        <v>98</v>
      </c>
      <c r="H9" s="17">
        <v>1.65</v>
      </c>
      <c r="I9" s="9" t="s">
        <v>18</v>
      </c>
      <c r="J9" s="26">
        <v>90</v>
      </c>
      <c r="K9" s="6">
        <v>0</v>
      </c>
      <c r="L9" s="6"/>
    </row>
    <row r="10" spans="1:12" ht="12.75">
      <c r="A10" s="8">
        <v>8</v>
      </c>
      <c r="B10" s="21">
        <v>40822</v>
      </c>
      <c r="C10" s="6"/>
      <c r="D10" s="6" t="s">
        <v>8</v>
      </c>
      <c r="E10" s="13" t="s">
        <v>568</v>
      </c>
      <c r="F10" s="6" t="s">
        <v>569</v>
      </c>
      <c r="G10" s="26" t="s">
        <v>75</v>
      </c>
      <c r="H10" s="17">
        <v>1.75</v>
      </c>
      <c r="I10" s="10" t="s">
        <v>59</v>
      </c>
      <c r="J10" s="6">
        <v>90</v>
      </c>
      <c r="K10" s="6">
        <f>J10*H10</f>
        <v>157.5</v>
      </c>
      <c r="L10" s="6"/>
    </row>
    <row r="11" spans="1:12" ht="12.75">
      <c r="A11" s="5">
        <v>9</v>
      </c>
      <c r="B11" s="21">
        <v>40823</v>
      </c>
      <c r="C11" s="6"/>
      <c r="D11" s="6" t="s">
        <v>8</v>
      </c>
      <c r="E11" s="6" t="s">
        <v>570</v>
      </c>
      <c r="F11" s="6" t="s">
        <v>571</v>
      </c>
      <c r="G11" s="13" t="s">
        <v>80</v>
      </c>
      <c r="H11" s="18">
        <v>1.67</v>
      </c>
      <c r="I11" s="10" t="s">
        <v>177</v>
      </c>
      <c r="J11" s="19">
        <v>100</v>
      </c>
      <c r="K11" s="6">
        <v>167</v>
      </c>
      <c r="L11" s="6"/>
    </row>
    <row r="12" spans="1:12" ht="12.75" customHeight="1">
      <c r="A12" s="8">
        <v>10</v>
      </c>
      <c r="B12" s="21">
        <v>40823</v>
      </c>
      <c r="C12" s="6"/>
      <c r="D12" s="6" t="s">
        <v>8</v>
      </c>
      <c r="E12" s="6" t="s">
        <v>572</v>
      </c>
      <c r="F12" s="6" t="s">
        <v>573</v>
      </c>
      <c r="G12" s="6" t="s">
        <v>82</v>
      </c>
      <c r="H12" s="18">
        <v>1.72</v>
      </c>
      <c r="I12" s="10" t="s">
        <v>126</v>
      </c>
      <c r="J12" s="19">
        <v>90</v>
      </c>
      <c r="K12" s="6">
        <f>J12*H12</f>
        <v>154.8</v>
      </c>
      <c r="L12" s="6"/>
    </row>
    <row r="13" spans="1:12" ht="12.75" customHeight="1">
      <c r="A13" s="5">
        <v>11</v>
      </c>
      <c r="B13" s="21">
        <v>40827</v>
      </c>
      <c r="C13" s="6"/>
      <c r="D13" s="6" t="s">
        <v>8</v>
      </c>
      <c r="E13" s="6" t="s">
        <v>572</v>
      </c>
      <c r="F13" s="13" t="s">
        <v>575</v>
      </c>
      <c r="G13" s="6" t="s">
        <v>427</v>
      </c>
      <c r="H13" s="18">
        <v>2.45</v>
      </c>
      <c r="I13" s="9" t="s">
        <v>576</v>
      </c>
      <c r="J13" s="19">
        <v>80</v>
      </c>
      <c r="K13" s="6">
        <v>0</v>
      </c>
      <c r="L13" s="6"/>
    </row>
    <row r="14" spans="1:12" ht="12.75" customHeight="1">
      <c r="A14" s="8">
        <v>12</v>
      </c>
      <c r="B14" s="21">
        <v>40827</v>
      </c>
      <c r="C14" s="6"/>
      <c r="D14" s="6" t="s">
        <v>8</v>
      </c>
      <c r="E14" s="6" t="s">
        <v>572</v>
      </c>
      <c r="F14" s="6" t="s">
        <v>577</v>
      </c>
      <c r="G14" s="26" t="s">
        <v>199</v>
      </c>
      <c r="H14" s="18">
        <v>1.9</v>
      </c>
      <c r="I14" s="9" t="s">
        <v>142</v>
      </c>
      <c r="J14" s="19">
        <v>90</v>
      </c>
      <c r="K14" s="6">
        <v>0</v>
      </c>
      <c r="L14" s="6"/>
    </row>
    <row r="15" spans="1:12" ht="12.75" customHeight="1">
      <c r="A15" s="5">
        <v>13</v>
      </c>
      <c r="B15" s="21">
        <v>40827</v>
      </c>
      <c r="C15" s="6"/>
      <c r="D15" s="6" t="s">
        <v>8</v>
      </c>
      <c r="E15" s="6" t="s">
        <v>572</v>
      </c>
      <c r="F15" s="6" t="s">
        <v>578</v>
      </c>
      <c r="G15" s="6" t="s">
        <v>68</v>
      </c>
      <c r="H15" s="18">
        <v>1.6</v>
      </c>
      <c r="I15" s="10" t="s">
        <v>91</v>
      </c>
      <c r="J15" s="19">
        <v>90</v>
      </c>
      <c r="K15" s="6">
        <f>J15*H15</f>
        <v>144</v>
      </c>
      <c r="L15" s="6"/>
    </row>
    <row r="16" spans="1:12" ht="12.75" customHeight="1">
      <c r="A16" s="8">
        <v>14</v>
      </c>
      <c r="B16" s="21">
        <v>40828</v>
      </c>
      <c r="C16" s="6"/>
      <c r="D16" s="6" t="s">
        <v>93</v>
      </c>
      <c r="E16" s="13" t="s">
        <v>580</v>
      </c>
      <c r="F16" s="6" t="s">
        <v>579</v>
      </c>
      <c r="G16" s="6" t="s">
        <v>581</v>
      </c>
      <c r="H16" s="18">
        <v>1.9</v>
      </c>
      <c r="I16" s="9" t="s">
        <v>582</v>
      </c>
      <c r="J16" s="19">
        <v>90</v>
      </c>
      <c r="K16" s="6">
        <v>0</v>
      </c>
      <c r="L16" s="6"/>
    </row>
    <row r="17" spans="1:12" ht="15" customHeight="1">
      <c r="A17" s="5">
        <v>15</v>
      </c>
      <c r="B17" s="21">
        <v>40828</v>
      </c>
      <c r="C17" s="6"/>
      <c r="D17" s="6" t="s">
        <v>8</v>
      </c>
      <c r="E17" s="6" t="s">
        <v>583</v>
      </c>
      <c r="F17" s="6" t="s">
        <v>584</v>
      </c>
      <c r="G17" s="6" t="s">
        <v>36</v>
      </c>
      <c r="H17" s="18">
        <v>1.65</v>
      </c>
      <c r="I17" s="10" t="s">
        <v>155</v>
      </c>
      <c r="J17" s="19">
        <v>100</v>
      </c>
      <c r="K17" s="6">
        <v>165</v>
      </c>
      <c r="L17" s="6"/>
    </row>
    <row r="18" spans="1:12" ht="12.75" customHeight="1">
      <c r="A18" s="8">
        <v>16</v>
      </c>
      <c r="B18" s="21">
        <v>40829</v>
      </c>
      <c r="C18" s="6"/>
      <c r="D18" s="6" t="s">
        <v>23</v>
      </c>
      <c r="E18" s="6" t="s">
        <v>305</v>
      </c>
      <c r="F18" s="6" t="s">
        <v>585</v>
      </c>
      <c r="G18" s="26" t="s">
        <v>98</v>
      </c>
      <c r="H18" s="18">
        <v>1.95</v>
      </c>
      <c r="I18" s="9" t="s">
        <v>155</v>
      </c>
      <c r="J18" s="19">
        <v>80</v>
      </c>
      <c r="K18" s="6">
        <v>0</v>
      </c>
      <c r="L18" s="6"/>
    </row>
    <row r="19" spans="1:12" ht="15" customHeight="1">
      <c r="A19" s="5">
        <v>17</v>
      </c>
      <c r="B19" s="21">
        <v>40830</v>
      </c>
      <c r="C19" s="6"/>
      <c r="D19" s="6" t="s">
        <v>8</v>
      </c>
      <c r="E19" s="6" t="s">
        <v>328</v>
      </c>
      <c r="F19" s="16" t="s">
        <v>586</v>
      </c>
      <c r="G19" s="6" t="s">
        <v>68</v>
      </c>
      <c r="H19" s="18">
        <v>1.75</v>
      </c>
      <c r="I19" s="22" t="s">
        <v>59</v>
      </c>
      <c r="J19" s="19">
        <v>90</v>
      </c>
      <c r="K19" s="19">
        <v>90</v>
      </c>
      <c r="L19" s="6"/>
    </row>
    <row r="20" spans="1:12" ht="13.5" customHeight="1">
      <c r="A20" s="8">
        <v>18</v>
      </c>
      <c r="B20" s="21">
        <v>40830</v>
      </c>
      <c r="C20" s="6"/>
      <c r="D20" s="6" t="s">
        <v>8</v>
      </c>
      <c r="E20" s="13" t="s">
        <v>328</v>
      </c>
      <c r="F20" s="6" t="s">
        <v>587</v>
      </c>
      <c r="G20" s="6" t="s">
        <v>75</v>
      </c>
      <c r="H20" s="18">
        <v>1.67</v>
      </c>
      <c r="I20" s="10" t="s">
        <v>12</v>
      </c>
      <c r="J20" s="19">
        <v>90</v>
      </c>
      <c r="K20" s="19">
        <f>J20*H20</f>
        <v>150.29999999999998</v>
      </c>
      <c r="L20" s="6"/>
    </row>
    <row r="21" spans="1:12" ht="15" customHeight="1">
      <c r="A21" s="5">
        <v>19</v>
      </c>
      <c r="B21" s="20">
        <v>40831</v>
      </c>
      <c r="C21" s="6"/>
      <c r="D21" s="6" t="s">
        <v>8</v>
      </c>
      <c r="E21" s="13" t="s">
        <v>48</v>
      </c>
      <c r="F21" s="6" t="s">
        <v>588</v>
      </c>
      <c r="G21" s="6" t="s">
        <v>169</v>
      </c>
      <c r="H21" s="18">
        <v>1.9</v>
      </c>
      <c r="I21" s="10" t="s">
        <v>12</v>
      </c>
      <c r="J21" s="19">
        <v>90</v>
      </c>
      <c r="K21" s="19">
        <f>J21*H21</f>
        <v>171</v>
      </c>
      <c r="L21" s="6"/>
    </row>
    <row r="22" spans="1:12" ht="12.75" customHeight="1">
      <c r="A22" s="5">
        <v>20</v>
      </c>
      <c r="B22" s="20">
        <v>40831</v>
      </c>
      <c r="C22" s="6"/>
      <c r="D22" s="6" t="s">
        <v>8</v>
      </c>
      <c r="E22" s="13" t="s">
        <v>14</v>
      </c>
      <c r="F22" s="7" t="s">
        <v>589</v>
      </c>
      <c r="G22" s="6" t="s">
        <v>68</v>
      </c>
      <c r="H22" s="18">
        <v>1.6</v>
      </c>
      <c r="I22" s="10" t="s">
        <v>91</v>
      </c>
      <c r="J22" s="19">
        <v>100</v>
      </c>
      <c r="K22" s="19">
        <v>160</v>
      </c>
      <c r="L22" s="6"/>
    </row>
    <row r="23" spans="1:12" ht="12" customHeight="1">
      <c r="A23" s="5">
        <v>21</v>
      </c>
      <c r="B23" s="20">
        <v>40831</v>
      </c>
      <c r="C23" s="6"/>
      <c r="D23" s="6" t="s">
        <v>8</v>
      </c>
      <c r="E23" s="13" t="s">
        <v>78</v>
      </c>
      <c r="F23" s="26" t="s">
        <v>590</v>
      </c>
      <c r="G23" s="14" t="s">
        <v>68</v>
      </c>
      <c r="H23" s="18">
        <v>1.85</v>
      </c>
      <c r="I23" s="9" t="s">
        <v>142</v>
      </c>
      <c r="J23" s="26">
        <v>90</v>
      </c>
      <c r="K23" s="26">
        <v>0</v>
      </c>
      <c r="L23" s="6"/>
    </row>
    <row r="24" spans="1:12" ht="16.5" customHeight="1">
      <c r="A24" s="5">
        <v>22</v>
      </c>
      <c r="B24" s="20">
        <v>40832</v>
      </c>
      <c r="C24" s="15"/>
      <c r="D24" s="6" t="s">
        <v>8</v>
      </c>
      <c r="E24" s="13" t="s">
        <v>48</v>
      </c>
      <c r="F24" s="13" t="s">
        <v>591</v>
      </c>
      <c r="G24" s="6" t="s">
        <v>163</v>
      </c>
      <c r="H24" s="18">
        <v>1.7</v>
      </c>
      <c r="I24" s="9" t="s">
        <v>91</v>
      </c>
      <c r="J24" s="19">
        <v>90</v>
      </c>
      <c r="K24" s="19">
        <v>0</v>
      </c>
      <c r="L24" s="6"/>
    </row>
    <row r="25" spans="1:12" ht="12.75">
      <c r="A25" s="5">
        <v>23</v>
      </c>
      <c r="B25" s="20">
        <v>40832</v>
      </c>
      <c r="C25" s="26"/>
      <c r="D25" s="6" t="s">
        <v>8</v>
      </c>
      <c r="E25" s="13" t="s">
        <v>305</v>
      </c>
      <c r="F25" s="6" t="s">
        <v>592</v>
      </c>
      <c r="G25" s="14" t="s">
        <v>68</v>
      </c>
      <c r="H25" s="18">
        <v>1.9</v>
      </c>
      <c r="I25" s="10" t="s">
        <v>15</v>
      </c>
      <c r="J25" s="19">
        <v>90</v>
      </c>
      <c r="K25" s="16">
        <f>J25*H25</f>
        <v>171</v>
      </c>
      <c r="L25" s="6"/>
    </row>
    <row r="26" spans="1:12" ht="12.75">
      <c r="A26" s="5">
        <v>24</v>
      </c>
      <c r="B26" s="20">
        <v>40832</v>
      </c>
      <c r="C26" s="26"/>
      <c r="D26" s="6" t="s">
        <v>8</v>
      </c>
      <c r="E26" s="13" t="s">
        <v>48</v>
      </c>
      <c r="F26" s="6" t="s">
        <v>593</v>
      </c>
      <c r="G26" s="14" t="s">
        <v>113</v>
      </c>
      <c r="H26" s="18">
        <v>1.65</v>
      </c>
      <c r="I26" s="10" t="s">
        <v>111</v>
      </c>
      <c r="J26" s="19">
        <v>90</v>
      </c>
      <c r="K26" s="19">
        <f>J26*H26</f>
        <v>148.5</v>
      </c>
      <c r="L26" s="6"/>
    </row>
    <row r="27" spans="1:11" ht="12.75">
      <c r="A27" s="5">
        <v>25</v>
      </c>
      <c r="B27" s="20">
        <v>40833</v>
      </c>
      <c r="C27" s="6"/>
      <c r="D27" s="6" t="s">
        <v>8</v>
      </c>
      <c r="E27" s="13" t="s">
        <v>328</v>
      </c>
      <c r="F27" s="6" t="s">
        <v>594</v>
      </c>
      <c r="G27" s="14" t="s">
        <v>75</v>
      </c>
      <c r="H27" s="18">
        <v>1.75</v>
      </c>
      <c r="I27" s="10" t="s">
        <v>84</v>
      </c>
      <c r="J27" s="19">
        <v>90</v>
      </c>
      <c r="K27" s="19">
        <f>J27*H27</f>
        <v>157.5</v>
      </c>
    </row>
    <row r="28" spans="1:11" ht="12.75">
      <c r="A28" s="5">
        <v>26</v>
      </c>
      <c r="B28" s="20">
        <v>40833</v>
      </c>
      <c r="C28" s="6"/>
      <c r="D28" s="6" t="s">
        <v>23</v>
      </c>
      <c r="E28" s="6" t="s">
        <v>175</v>
      </c>
      <c r="F28" s="6" t="s">
        <v>595</v>
      </c>
      <c r="G28" s="26" t="s">
        <v>217</v>
      </c>
      <c r="H28" s="18">
        <v>1.6</v>
      </c>
      <c r="I28" s="39" t="s">
        <v>596</v>
      </c>
      <c r="J28" s="19">
        <v>100</v>
      </c>
      <c r="K28" s="19">
        <v>160</v>
      </c>
    </row>
    <row r="29" spans="1:11" ht="12.75">
      <c r="A29" s="5">
        <v>27</v>
      </c>
      <c r="B29" s="20">
        <v>40834</v>
      </c>
      <c r="C29" s="6"/>
      <c r="D29" s="6" t="s">
        <v>8</v>
      </c>
      <c r="E29" s="13" t="s">
        <v>130</v>
      </c>
      <c r="F29" s="6" t="s">
        <v>597</v>
      </c>
      <c r="G29" s="14" t="s">
        <v>68</v>
      </c>
      <c r="H29" s="18">
        <v>2.1</v>
      </c>
      <c r="I29" s="10" t="s">
        <v>111</v>
      </c>
      <c r="J29" s="19">
        <v>80</v>
      </c>
      <c r="K29" s="19">
        <f>J29*H29</f>
        <v>168</v>
      </c>
    </row>
    <row r="30" spans="1:11" ht="12.75">
      <c r="A30" s="5">
        <v>28</v>
      </c>
      <c r="B30" s="20">
        <v>40834</v>
      </c>
      <c r="C30" s="6"/>
      <c r="D30" s="6" t="s">
        <v>8</v>
      </c>
      <c r="E30" s="13" t="s">
        <v>130</v>
      </c>
      <c r="F30" s="6" t="s">
        <v>598</v>
      </c>
      <c r="G30" s="14" t="s">
        <v>163</v>
      </c>
      <c r="H30" s="18">
        <v>1.72</v>
      </c>
      <c r="I30" s="22" t="s">
        <v>18</v>
      </c>
      <c r="J30" s="19">
        <v>90</v>
      </c>
      <c r="K30" s="19">
        <v>90</v>
      </c>
    </row>
    <row r="31" spans="1:11" ht="12.75" customHeight="1">
      <c r="A31" s="5">
        <v>29</v>
      </c>
      <c r="B31" s="20">
        <v>40835</v>
      </c>
      <c r="D31" s="6" t="s">
        <v>8</v>
      </c>
      <c r="E31" s="13" t="s">
        <v>130</v>
      </c>
      <c r="F31" s="6" t="s">
        <v>599</v>
      </c>
      <c r="G31" s="14" t="s">
        <v>36</v>
      </c>
      <c r="H31" s="17">
        <v>1.8</v>
      </c>
      <c r="I31" s="22" t="s">
        <v>76</v>
      </c>
      <c r="J31" s="19">
        <v>90</v>
      </c>
      <c r="K31" s="19">
        <v>90</v>
      </c>
    </row>
    <row r="32" spans="1:11" ht="12.75">
      <c r="A32" s="5">
        <v>30</v>
      </c>
      <c r="B32" s="20">
        <v>40836</v>
      </c>
      <c r="D32" s="6" t="s">
        <v>8</v>
      </c>
      <c r="E32" s="13" t="s">
        <v>138</v>
      </c>
      <c r="F32" s="6" t="s">
        <v>600</v>
      </c>
      <c r="G32" s="6" t="s">
        <v>163</v>
      </c>
      <c r="H32" s="17">
        <v>1.77</v>
      </c>
      <c r="I32" s="22" t="s">
        <v>437</v>
      </c>
      <c r="J32" s="19">
        <v>90</v>
      </c>
      <c r="K32" s="19">
        <v>90</v>
      </c>
    </row>
    <row r="33" spans="1:11" ht="12.75">
      <c r="A33" s="5">
        <v>31</v>
      </c>
      <c r="B33" s="20">
        <v>40836</v>
      </c>
      <c r="D33" s="6" t="s">
        <v>8</v>
      </c>
      <c r="E33" s="13" t="s">
        <v>138</v>
      </c>
      <c r="F33" s="6" t="s">
        <v>601</v>
      </c>
      <c r="G33" s="14" t="s">
        <v>413</v>
      </c>
      <c r="H33" s="17">
        <v>2</v>
      </c>
      <c r="I33" s="9" t="s">
        <v>76</v>
      </c>
      <c r="J33" s="19">
        <v>80</v>
      </c>
      <c r="K33" s="19">
        <v>0</v>
      </c>
    </row>
    <row r="34" spans="1:11" ht="12.75">
      <c r="A34" s="5">
        <v>32</v>
      </c>
      <c r="B34" s="20">
        <v>40838</v>
      </c>
      <c r="D34" s="6" t="s">
        <v>8</v>
      </c>
      <c r="E34" s="13" t="s">
        <v>602</v>
      </c>
      <c r="F34" s="6" t="s">
        <v>603</v>
      </c>
      <c r="G34" s="14" t="s">
        <v>82</v>
      </c>
      <c r="H34" s="17">
        <v>1.6</v>
      </c>
      <c r="I34" s="39" t="s">
        <v>84</v>
      </c>
      <c r="J34" s="19">
        <v>90</v>
      </c>
      <c r="K34" s="19">
        <f>J34*H34</f>
        <v>144</v>
      </c>
    </row>
    <row r="35" spans="1:11" ht="12.75">
      <c r="A35" s="5">
        <v>33</v>
      </c>
      <c r="B35" s="20">
        <v>40838</v>
      </c>
      <c r="D35" s="6" t="s">
        <v>23</v>
      </c>
      <c r="E35" s="13" t="s">
        <v>305</v>
      </c>
      <c r="F35" s="6" t="s">
        <v>604</v>
      </c>
      <c r="G35" s="14" t="s">
        <v>217</v>
      </c>
      <c r="H35" s="17">
        <v>1.6</v>
      </c>
      <c r="I35" s="39" t="s">
        <v>377</v>
      </c>
      <c r="J35" s="19">
        <v>100</v>
      </c>
      <c r="K35" s="19">
        <v>160</v>
      </c>
    </row>
    <row r="36" spans="1:11" ht="12.75">
      <c r="A36" s="5">
        <v>34</v>
      </c>
      <c r="B36" s="20">
        <v>40838</v>
      </c>
      <c r="D36" s="6" t="s">
        <v>8</v>
      </c>
      <c r="E36" s="6" t="s">
        <v>605</v>
      </c>
      <c r="F36" s="6" t="s">
        <v>606</v>
      </c>
      <c r="G36" s="6" t="s">
        <v>80</v>
      </c>
      <c r="H36" s="17">
        <v>1.65</v>
      </c>
      <c r="I36" s="9" t="s">
        <v>18</v>
      </c>
      <c r="J36" s="6">
        <v>100</v>
      </c>
      <c r="K36" s="19">
        <v>0</v>
      </c>
    </row>
    <row r="37" spans="1:11" ht="12.75">
      <c r="A37" s="5">
        <v>35</v>
      </c>
      <c r="B37" s="20">
        <v>40838</v>
      </c>
      <c r="D37" s="6" t="s">
        <v>8</v>
      </c>
      <c r="E37" s="13" t="s">
        <v>305</v>
      </c>
      <c r="F37" s="6" t="s">
        <v>607</v>
      </c>
      <c r="G37" s="14" t="s">
        <v>13</v>
      </c>
      <c r="H37" s="17">
        <v>1.72</v>
      </c>
      <c r="I37" s="10" t="s">
        <v>134</v>
      </c>
      <c r="J37" s="19">
        <v>90</v>
      </c>
      <c r="K37" s="19">
        <f>J37*H37</f>
        <v>154.8</v>
      </c>
    </row>
    <row r="38" spans="1:11" ht="12.75">
      <c r="A38" s="5">
        <v>36</v>
      </c>
      <c r="B38" s="20">
        <v>40839</v>
      </c>
      <c r="D38" s="6" t="s">
        <v>8</v>
      </c>
      <c r="E38" s="13" t="s">
        <v>605</v>
      </c>
      <c r="F38" s="6" t="s">
        <v>608</v>
      </c>
      <c r="G38" s="14" t="s">
        <v>61</v>
      </c>
      <c r="H38" s="17">
        <v>1.6</v>
      </c>
      <c r="I38" s="10" t="s">
        <v>16</v>
      </c>
      <c r="J38" s="19">
        <v>100</v>
      </c>
      <c r="K38" s="19">
        <v>160</v>
      </c>
    </row>
    <row r="39" spans="1:11" ht="12.75">
      <c r="A39" s="5">
        <v>37</v>
      </c>
      <c r="B39" s="20">
        <v>40839</v>
      </c>
      <c r="D39" s="6" t="s">
        <v>8</v>
      </c>
      <c r="E39" s="13" t="s">
        <v>605</v>
      </c>
      <c r="F39" s="6" t="s">
        <v>609</v>
      </c>
      <c r="G39" s="14" t="s">
        <v>82</v>
      </c>
      <c r="H39" s="17">
        <v>1.8</v>
      </c>
      <c r="I39" s="10" t="s">
        <v>610</v>
      </c>
      <c r="J39" s="19">
        <v>90</v>
      </c>
      <c r="K39" s="19">
        <f>J39*H39</f>
        <v>162</v>
      </c>
    </row>
    <row r="40" spans="1:11" ht="12.75">
      <c r="A40" s="5">
        <v>38</v>
      </c>
      <c r="B40" s="20">
        <v>40840</v>
      </c>
      <c r="D40" s="6" t="s">
        <v>8</v>
      </c>
      <c r="E40" s="13" t="s">
        <v>328</v>
      </c>
      <c r="F40" s="6" t="s">
        <v>611</v>
      </c>
      <c r="G40" s="14" t="s">
        <v>75</v>
      </c>
      <c r="H40" s="17">
        <v>1.8</v>
      </c>
      <c r="I40" s="10" t="s">
        <v>15</v>
      </c>
      <c r="J40" s="19">
        <v>90</v>
      </c>
      <c r="K40" s="6">
        <f>J40*H40</f>
        <v>162</v>
      </c>
    </row>
    <row r="41" spans="1:11" ht="12.75">
      <c r="A41" s="5">
        <v>39</v>
      </c>
      <c r="B41" s="20">
        <v>40840</v>
      </c>
      <c r="C41" s="6"/>
      <c r="D41" s="6" t="s">
        <v>23</v>
      </c>
      <c r="E41" s="6" t="s">
        <v>305</v>
      </c>
      <c r="F41" s="6" t="s">
        <v>612</v>
      </c>
      <c r="G41" s="6" t="s">
        <v>217</v>
      </c>
      <c r="H41" s="17">
        <v>1.6</v>
      </c>
      <c r="I41" s="10" t="s">
        <v>613</v>
      </c>
      <c r="J41" s="6">
        <v>100</v>
      </c>
      <c r="K41" s="6">
        <v>160</v>
      </c>
    </row>
    <row r="42" spans="1:11" ht="12.75">
      <c r="A42" s="5">
        <v>40</v>
      </c>
      <c r="B42" s="20">
        <v>40841</v>
      </c>
      <c r="C42" s="6"/>
      <c r="D42" s="6" t="s">
        <v>8</v>
      </c>
      <c r="E42" s="13" t="s">
        <v>614</v>
      </c>
      <c r="F42" s="6" t="s">
        <v>615</v>
      </c>
      <c r="G42" s="6" t="s">
        <v>13</v>
      </c>
      <c r="H42" s="17">
        <v>1.55</v>
      </c>
      <c r="I42" s="10" t="s">
        <v>59</v>
      </c>
      <c r="J42" s="6">
        <v>90</v>
      </c>
      <c r="K42" s="6">
        <f>J42*H42</f>
        <v>139.5</v>
      </c>
    </row>
    <row r="43" spans="1:11" ht="15" customHeight="1">
      <c r="A43" s="5">
        <v>41</v>
      </c>
      <c r="B43" s="20">
        <v>40841</v>
      </c>
      <c r="C43" s="6"/>
      <c r="D43" s="6" t="s">
        <v>8</v>
      </c>
      <c r="E43" s="6" t="s">
        <v>614</v>
      </c>
      <c r="F43" s="6" t="s">
        <v>616</v>
      </c>
      <c r="G43" s="14" t="s">
        <v>196</v>
      </c>
      <c r="H43" s="17">
        <v>1.65</v>
      </c>
      <c r="I43" s="10" t="s">
        <v>62</v>
      </c>
      <c r="J43" s="6">
        <v>100</v>
      </c>
      <c r="K43" s="6">
        <v>165</v>
      </c>
    </row>
    <row r="44" spans="1:11" ht="12.75">
      <c r="A44" s="5">
        <v>42</v>
      </c>
      <c r="B44" s="20">
        <v>40842</v>
      </c>
      <c r="C44" s="6"/>
      <c r="D44" s="6" t="s">
        <v>8</v>
      </c>
      <c r="E44" s="13" t="s">
        <v>617</v>
      </c>
      <c r="F44" s="6" t="s">
        <v>618</v>
      </c>
      <c r="G44" s="6" t="s">
        <v>13</v>
      </c>
      <c r="H44" s="17">
        <v>1.67</v>
      </c>
      <c r="I44" s="10" t="s">
        <v>59</v>
      </c>
      <c r="J44" s="6">
        <v>90</v>
      </c>
      <c r="K44" s="6">
        <f>J44*H44</f>
        <v>150.29999999999998</v>
      </c>
    </row>
    <row r="45" spans="1:11" ht="12.75">
      <c r="A45" s="5">
        <v>43</v>
      </c>
      <c r="B45" s="20">
        <v>40843</v>
      </c>
      <c r="C45" s="6"/>
      <c r="D45" s="6" t="s">
        <v>8</v>
      </c>
      <c r="E45" s="13" t="s">
        <v>305</v>
      </c>
      <c r="F45" s="6" t="s">
        <v>619</v>
      </c>
      <c r="G45" s="6" t="s">
        <v>75</v>
      </c>
      <c r="H45" s="17">
        <v>1.87</v>
      </c>
      <c r="I45" s="9" t="s">
        <v>155</v>
      </c>
      <c r="J45" s="6">
        <v>90</v>
      </c>
      <c r="K45" s="6">
        <v>0</v>
      </c>
    </row>
    <row r="46" spans="1:11" ht="12.75">
      <c r="A46" s="5">
        <v>44</v>
      </c>
      <c r="B46" s="20">
        <v>40844</v>
      </c>
      <c r="C46" s="6"/>
      <c r="D46" s="6" t="s">
        <v>8</v>
      </c>
      <c r="E46" s="13" t="s">
        <v>48</v>
      </c>
      <c r="F46" s="6" t="s">
        <v>620</v>
      </c>
      <c r="G46" s="6" t="s">
        <v>68</v>
      </c>
      <c r="H46" s="17">
        <v>1.6</v>
      </c>
      <c r="I46" s="9" t="s">
        <v>18</v>
      </c>
      <c r="J46" s="6">
        <v>100</v>
      </c>
      <c r="K46" s="6">
        <v>0</v>
      </c>
    </row>
    <row r="47" spans="1:11" ht="12.75">
      <c r="A47" s="5">
        <v>45</v>
      </c>
      <c r="B47" s="20">
        <v>40845</v>
      </c>
      <c r="C47" s="6"/>
      <c r="D47" s="6" t="s">
        <v>8</v>
      </c>
      <c r="E47" s="6" t="s">
        <v>14</v>
      </c>
      <c r="F47" t="s">
        <v>621</v>
      </c>
      <c r="G47" s="6" t="s">
        <v>413</v>
      </c>
      <c r="H47" s="17">
        <v>1.9</v>
      </c>
      <c r="I47" s="22" t="s">
        <v>91</v>
      </c>
      <c r="J47" s="6">
        <v>90</v>
      </c>
      <c r="K47" s="6">
        <v>90</v>
      </c>
    </row>
    <row r="48" spans="1:11" ht="12.75">
      <c r="A48" s="5">
        <v>46</v>
      </c>
      <c r="B48" s="20">
        <v>40845</v>
      </c>
      <c r="D48" s="6" t="s">
        <v>8</v>
      </c>
      <c r="E48" s="20" t="s">
        <v>48</v>
      </c>
      <c r="F48" s="6" t="s">
        <v>622</v>
      </c>
      <c r="G48" s="6" t="s">
        <v>82</v>
      </c>
      <c r="H48" s="17">
        <v>2</v>
      </c>
      <c r="I48" s="9" t="s">
        <v>111</v>
      </c>
      <c r="J48" s="6">
        <v>80</v>
      </c>
      <c r="K48" s="6">
        <v>0</v>
      </c>
    </row>
    <row r="49" spans="1:11" ht="12.75">
      <c r="A49" s="5">
        <v>47</v>
      </c>
      <c r="B49" s="20">
        <v>40846</v>
      </c>
      <c r="D49" s="6" t="s">
        <v>8</v>
      </c>
      <c r="E49" s="13" t="s">
        <v>48</v>
      </c>
      <c r="F49" s="6" t="s">
        <v>623</v>
      </c>
      <c r="G49" s="6" t="s">
        <v>98</v>
      </c>
      <c r="H49" s="17">
        <v>1.59</v>
      </c>
      <c r="I49" s="10" t="s">
        <v>84</v>
      </c>
      <c r="J49" s="6">
        <v>90</v>
      </c>
      <c r="K49" s="6">
        <f>J49*H49</f>
        <v>143.1</v>
      </c>
    </row>
    <row r="50" spans="1:11" ht="12.75">
      <c r="A50" s="5">
        <v>48</v>
      </c>
      <c r="B50" s="20">
        <v>40846</v>
      </c>
      <c r="D50" s="6" t="s">
        <v>8</v>
      </c>
      <c r="E50" s="13" t="s">
        <v>78</v>
      </c>
      <c r="F50" s="6" t="s">
        <v>624</v>
      </c>
      <c r="G50" s="6" t="s">
        <v>54</v>
      </c>
      <c r="H50" s="17">
        <v>1.65</v>
      </c>
      <c r="I50" s="22" t="s">
        <v>177</v>
      </c>
      <c r="J50" s="6">
        <v>90</v>
      </c>
      <c r="K50" s="6">
        <v>90</v>
      </c>
    </row>
    <row r="51" spans="1:11" ht="12.75">
      <c r="A51" s="5">
        <v>49</v>
      </c>
      <c r="B51" s="20">
        <v>40846</v>
      </c>
      <c r="D51" s="6" t="s">
        <v>8</v>
      </c>
      <c r="E51" s="13" t="s">
        <v>305</v>
      </c>
      <c r="F51" s="6" t="s">
        <v>625</v>
      </c>
      <c r="G51" s="20" t="s">
        <v>68</v>
      </c>
      <c r="H51" s="17">
        <v>1.6</v>
      </c>
      <c r="I51" s="9" t="s">
        <v>18</v>
      </c>
      <c r="J51" s="6">
        <v>90</v>
      </c>
      <c r="K51" s="6">
        <v>0</v>
      </c>
    </row>
    <row r="52" spans="1:11" ht="12.75">
      <c r="A52" s="5">
        <v>50</v>
      </c>
      <c r="B52" s="20">
        <v>40847</v>
      </c>
      <c r="D52" s="6" t="s">
        <v>8</v>
      </c>
      <c r="E52" s="13" t="s">
        <v>17</v>
      </c>
      <c r="F52" s="6" t="s">
        <v>627</v>
      </c>
      <c r="G52" s="6" t="s">
        <v>628</v>
      </c>
      <c r="H52" s="17">
        <v>2.05</v>
      </c>
      <c r="I52" s="9" t="s">
        <v>142</v>
      </c>
      <c r="J52" s="6">
        <v>80</v>
      </c>
      <c r="K52" s="6">
        <v>0</v>
      </c>
    </row>
    <row r="53" spans="1:11" ht="12.75">
      <c r="A53" s="5">
        <v>51</v>
      </c>
      <c r="B53" s="20"/>
      <c r="D53" s="6"/>
      <c r="E53" s="13"/>
      <c r="F53" s="6"/>
      <c r="G53" s="6"/>
      <c r="H53" s="17"/>
      <c r="I53" s="10"/>
      <c r="J53" s="6"/>
      <c r="K53" s="6"/>
    </row>
    <row r="54" spans="1:11" ht="12.75">
      <c r="A54" s="5">
        <v>52</v>
      </c>
      <c r="B54" s="20"/>
      <c r="D54" s="6"/>
      <c r="E54" s="6"/>
      <c r="F54" s="6"/>
      <c r="G54" s="6"/>
      <c r="H54" s="17"/>
      <c r="I54" s="10"/>
      <c r="J54" s="6"/>
      <c r="K54" s="6"/>
    </row>
    <row r="55" spans="1:11" ht="12.75">
      <c r="A55" s="5">
        <v>53</v>
      </c>
      <c r="B55" s="20"/>
      <c r="D55" s="6"/>
      <c r="G55" s="6"/>
      <c r="H55" s="17"/>
      <c r="I55" s="9"/>
      <c r="J55" s="6"/>
      <c r="K55" s="6"/>
    </row>
    <row r="56" spans="1:11" ht="12.75">
      <c r="A56" s="5">
        <v>54</v>
      </c>
      <c r="B56" s="20"/>
      <c r="H56" s="30"/>
      <c r="K56" s="6"/>
    </row>
    <row r="57" ht="12.75">
      <c r="K57" s="6"/>
    </row>
    <row r="58" spans="3:13" ht="12.75">
      <c r="C58" s="43" t="s">
        <v>9</v>
      </c>
      <c r="D58" s="43"/>
      <c r="E58" s="1">
        <v>1000</v>
      </c>
      <c r="F58" s="2">
        <v>30000</v>
      </c>
      <c r="H58" s="44" t="s">
        <v>27</v>
      </c>
      <c r="I58" s="44"/>
      <c r="J58" s="6">
        <f>COUNT(B3:B56)</f>
        <v>50</v>
      </c>
      <c r="K58" s="46" t="s">
        <v>30</v>
      </c>
      <c r="L58" s="46"/>
      <c r="M58" s="30">
        <f>MAX(H3:H44)</f>
        <v>2.45</v>
      </c>
    </row>
    <row r="59" spans="3:13" ht="12.75">
      <c r="C59" s="43" t="s">
        <v>10</v>
      </c>
      <c r="D59" s="43"/>
      <c r="E59" s="11">
        <f>E58-SUM(J3:J56)+SUM(K3:K56)</f>
        <v>1375.3000000000002</v>
      </c>
      <c r="F59" s="23">
        <f>F58*E60/100+F58</f>
        <v>41259.00000000001</v>
      </c>
      <c r="H59" s="46" t="s">
        <v>28</v>
      </c>
      <c r="I59" s="46"/>
      <c r="J59" s="29">
        <f>J58-J61-J60</f>
        <v>27</v>
      </c>
      <c r="K59" s="46" t="s">
        <v>29</v>
      </c>
      <c r="L59" s="46"/>
      <c r="M59" s="30">
        <f>MIN(H3:H44)</f>
        <v>1.55</v>
      </c>
    </row>
    <row r="60" spans="3:13" ht="12.75">
      <c r="C60" s="43" t="s">
        <v>11</v>
      </c>
      <c r="D60" s="43"/>
      <c r="E60" s="12">
        <f>(E59-E58)/E58*100</f>
        <v>37.530000000000015</v>
      </c>
      <c r="F60" s="24">
        <f>E60</f>
        <v>37.530000000000015</v>
      </c>
      <c r="H60" s="47" t="s">
        <v>25</v>
      </c>
      <c r="I60" s="47"/>
      <c r="J60" s="27">
        <f>COUNTIF(K3:K56,0)</f>
        <v>15</v>
      </c>
      <c r="K60" s="46" t="s">
        <v>31</v>
      </c>
      <c r="L60" s="46"/>
      <c r="M60" s="30">
        <f>AVERAGE(H3:H44)</f>
        <v>1.7664285714285715</v>
      </c>
    </row>
    <row r="61" spans="3:10" ht="12.75">
      <c r="C61" s="25" t="s">
        <v>19</v>
      </c>
      <c r="D61" s="25"/>
      <c r="E61" s="25">
        <f>E59-E58</f>
        <v>375.3000000000002</v>
      </c>
      <c r="F61" s="25">
        <f>F59-F58</f>
        <v>11259.000000000007</v>
      </c>
      <c r="H61" s="45" t="s">
        <v>26</v>
      </c>
      <c r="I61" s="45"/>
      <c r="J61" s="28">
        <v>8</v>
      </c>
    </row>
    <row r="62" ht="23.25">
      <c r="E62" s="34" t="s">
        <v>20</v>
      </c>
    </row>
    <row r="63" spans="2:6" ht="12.75">
      <c r="B63" s="42" t="s">
        <v>34</v>
      </c>
      <c r="C63" s="42"/>
      <c r="D63" s="42"/>
      <c r="E63" s="42"/>
      <c r="F63" s="42"/>
    </row>
    <row r="64" spans="7:11" ht="12.75">
      <c r="G64" s="33" t="s">
        <v>35</v>
      </c>
      <c r="H64" s="31"/>
      <c r="I64" s="2"/>
      <c r="J64" s="2"/>
      <c r="K64" s="2"/>
    </row>
    <row r="65" ht="12.75">
      <c r="J65" s="32" t="s">
        <v>94</v>
      </c>
    </row>
  </sheetData>
  <mergeCells count="12">
    <mergeCell ref="A1:I1"/>
    <mergeCell ref="C58:D58"/>
    <mergeCell ref="H58:I58"/>
    <mergeCell ref="K58:L58"/>
    <mergeCell ref="K59:L59"/>
    <mergeCell ref="C60:D60"/>
    <mergeCell ref="H60:I60"/>
    <mergeCell ref="K60:L60"/>
    <mergeCell ref="H61:I61"/>
    <mergeCell ref="B63:F63"/>
    <mergeCell ref="C59:D59"/>
    <mergeCell ref="H59:I59"/>
  </mergeCells>
  <hyperlinks>
    <hyperlink ref="J65" r:id="rId1" display="www.stavkiplus.ru/fixed.php"/>
  </hyperlinks>
  <printOptions/>
  <pageMargins left="0.75" right="0.75" top="1" bottom="1" header="0.5" footer="0.5"/>
  <pageSetup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5"/>
  <sheetViews>
    <sheetView zoomScale="70" zoomScaleNormal="70" workbookViewId="0" topLeftCell="A16">
      <selection activeCell="G54" sqref="G54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42" t="s">
        <v>626</v>
      </c>
      <c r="B1" s="42"/>
      <c r="C1" s="42"/>
      <c r="D1" s="42"/>
      <c r="E1" s="42"/>
      <c r="F1" s="42"/>
      <c r="G1" s="42"/>
      <c r="H1" s="42"/>
      <c r="I1" s="42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21</v>
      </c>
      <c r="K2" s="4" t="s">
        <v>22</v>
      </c>
    </row>
    <row r="3" spans="1:12" ht="18" customHeight="1" thickTop="1">
      <c r="A3" s="5">
        <v>1</v>
      </c>
      <c r="B3" s="21">
        <v>40848</v>
      </c>
      <c r="C3" s="6"/>
      <c r="D3" s="6" t="s">
        <v>8</v>
      </c>
      <c r="E3" s="6" t="s">
        <v>130</v>
      </c>
      <c r="F3" s="6" t="s">
        <v>629</v>
      </c>
      <c r="G3" s="13" t="s">
        <v>188</v>
      </c>
      <c r="H3" s="26">
        <v>1.64</v>
      </c>
      <c r="I3" s="38" t="s">
        <v>18</v>
      </c>
      <c r="J3" s="6">
        <v>90</v>
      </c>
      <c r="K3" s="6">
        <v>0</v>
      </c>
      <c r="L3" s="6"/>
    </row>
    <row r="4" spans="1:12" ht="12.75">
      <c r="A4" s="8">
        <v>2</v>
      </c>
      <c r="B4" s="21">
        <v>40849</v>
      </c>
      <c r="C4" s="6"/>
      <c r="D4" s="6" t="s">
        <v>8</v>
      </c>
      <c r="E4" s="13" t="s">
        <v>130</v>
      </c>
      <c r="F4" s="6" t="s">
        <v>630</v>
      </c>
      <c r="G4" s="26" t="s">
        <v>68</v>
      </c>
      <c r="H4" s="17">
        <v>1.8</v>
      </c>
      <c r="I4" s="10" t="s">
        <v>261</v>
      </c>
      <c r="J4" s="7">
        <v>90</v>
      </c>
      <c r="K4" s="6">
        <f>J4*H4</f>
        <v>162</v>
      </c>
      <c r="L4" s="6"/>
    </row>
    <row r="5" spans="1:12" ht="12.75">
      <c r="A5" s="5">
        <v>3</v>
      </c>
      <c r="B5" s="21">
        <v>40849</v>
      </c>
      <c r="C5" s="6"/>
      <c r="D5" s="6" t="s">
        <v>8</v>
      </c>
      <c r="E5" s="6" t="s">
        <v>130</v>
      </c>
      <c r="F5" s="6" t="s">
        <v>631</v>
      </c>
      <c r="G5" s="6" t="s">
        <v>68</v>
      </c>
      <c r="H5" s="17">
        <v>1.55</v>
      </c>
      <c r="I5" s="41" t="s">
        <v>134</v>
      </c>
      <c r="J5" s="26">
        <v>100</v>
      </c>
      <c r="K5" s="6">
        <v>100</v>
      </c>
      <c r="L5" s="6"/>
    </row>
    <row r="6" spans="1:12" ht="12.75">
      <c r="A6" s="8">
        <v>4</v>
      </c>
      <c r="B6" s="21">
        <v>40850</v>
      </c>
      <c r="C6" s="6"/>
      <c r="D6" s="6" t="s">
        <v>8</v>
      </c>
      <c r="E6" s="6" t="s">
        <v>138</v>
      </c>
      <c r="F6" s="6" t="s">
        <v>632</v>
      </c>
      <c r="G6" s="26" t="s">
        <v>75</v>
      </c>
      <c r="H6" s="17">
        <v>1.8</v>
      </c>
      <c r="I6" s="39" t="s">
        <v>59</v>
      </c>
      <c r="J6" s="6">
        <v>90</v>
      </c>
      <c r="K6" s="6">
        <f>J6*H6</f>
        <v>162</v>
      </c>
      <c r="L6" s="6"/>
    </row>
    <row r="7" spans="1:12" ht="12.75">
      <c r="A7" s="5">
        <v>5</v>
      </c>
      <c r="B7" s="21">
        <v>40851</v>
      </c>
      <c r="C7" s="6"/>
      <c r="D7" s="6" t="s">
        <v>8</v>
      </c>
      <c r="E7" s="6" t="s">
        <v>321</v>
      </c>
      <c r="F7" s="6" t="s">
        <v>633</v>
      </c>
      <c r="G7" s="6" t="s">
        <v>68</v>
      </c>
      <c r="H7" s="17">
        <v>1.6</v>
      </c>
      <c r="I7" s="22" t="s">
        <v>59</v>
      </c>
      <c r="J7" s="6">
        <v>100</v>
      </c>
      <c r="K7" s="6">
        <v>100</v>
      </c>
      <c r="L7" s="6"/>
    </row>
    <row r="8" spans="1:12" ht="14.25" customHeight="1">
      <c r="A8" s="8">
        <v>6</v>
      </c>
      <c r="B8" s="21">
        <v>40851</v>
      </c>
      <c r="C8" s="6"/>
      <c r="D8" s="6" t="s">
        <v>8</v>
      </c>
      <c r="E8" s="13" t="s">
        <v>174</v>
      </c>
      <c r="F8" s="6" t="s">
        <v>634</v>
      </c>
      <c r="G8" s="26" t="s">
        <v>163</v>
      </c>
      <c r="H8" s="17">
        <v>1.8</v>
      </c>
      <c r="I8" s="10" t="s">
        <v>126</v>
      </c>
      <c r="J8" s="6">
        <v>90</v>
      </c>
      <c r="K8" s="6">
        <f>J8*H8</f>
        <v>162</v>
      </c>
      <c r="L8" s="6"/>
    </row>
    <row r="9" spans="1:12" ht="12.75">
      <c r="A9" s="5">
        <v>7</v>
      </c>
      <c r="B9" s="21">
        <v>40852</v>
      </c>
      <c r="C9" s="6"/>
      <c r="D9" s="6" t="s">
        <v>8</v>
      </c>
      <c r="E9" s="13" t="s">
        <v>305</v>
      </c>
      <c r="F9" s="6" t="s">
        <v>635</v>
      </c>
      <c r="G9" s="6" t="s">
        <v>75</v>
      </c>
      <c r="H9" s="17">
        <v>1.8</v>
      </c>
      <c r="I9" s="10" t="s">
        <v>84</v>
      </c>
      <c r="J9" s="26">
        <v>90</v>
      </c>
      <c r="K9" s="6">
        <f>J9*H9</f>
        <v>162</v>
      </c>
      <c r="L9" s="6"/>
    </row>
    <row r="10" spans="1:12" ht="12.75">
      <c r="A10" s="8">
        <v>8</v>
      </c>
      <c r="B10" s="21">
        <v>40852</v>
      </c>
      <c r="C10" s="6"/>
      <c r="D10" s="6" t="s">
        <v>8</v>
      </c>
      <c r="E10" s="13" t="s">
        <v>48</v>
      </c>
      <c r="F10" s="6" t="s">
        <v>636</v>
      </c>
      <c r="G10" s="26" t="s">
        <v>68</v>
      </c>
      <c r="H10" s="17">
        <v>1.85</v>
      </c>
      <c r="I10" s="10" t="s">
        <v>91</v>
      </c>
      <c r="J10" s="6">
        <v>90</v>
      </c>
      <c r="K10" s="6">
        <f>J10*H10</f>
        <v>166.5</v>
      </c>
      <c r="L10" s="6"/>
    </row>
    <row r="11" spans="1:12" ht="12.75">
      <c r="A11" s="5">
        <v>9</v>
      </c>
      <c r="B11" s="21">
        <v>40853</v>
      </c>
      <c r="C11" s="6"/>
      <c r="D11" s="6" t="s">
        <v>8</v>
      </c>
      <c r="E11" s="6" t="s">
        <v>14</v>
      </c>
      <c r="F11" s="6" t="s">
        <v>637</v>
      </c>
      <c r="G11" s="13" t="s">
        <v>98</v>
      </c>
      <c r="H11" s="18">
        <v>1.7</v>
      </c>
      <c r="I11" s="22" t="s">
        <v>126</v>
      </c>
      <c r="J11" s="19">
        <v>90</v>
      </c>
      <c r="K11" s="6">
        <v>90</v>
      </c>
      <c r="L11" s="6"/>
    </row>
    <row r="12" spans="1:12" ht="12.75" customHeight="1">
      <c r="A12" s="8">
        <v>10</v>
      </c>
      <c r="B12" s="21">
        <v>40853</v>
      </c>
      <c r="C12" s="6"/>
      <c r="D12" s="6" t="s">
        <v>8</v>
      </c>
      <c r="E12" s="6" t="s">
        <v>48</v>
      </c>
      <c r="F12" s="6" t="s">
        <v>638</v>
      </c>
      <c r="G12" s="6" t="s">
        <v>75</v>
      </c>
      <c r="H12" s="18">
        <v>1.7</v>
      </c>
      <c r="I12" s="10" t="s">
        <v>59</v>
      </c>
      <c r="J12" s="19">
        <v>90</v>
      </c>
      <c r="K12" s="6">
        <f>J12*H12</f>
        <v>153</v>
      </c>
      <c r="L12" s="6"/>
    </row>
    <row r="13" spans="1:12" ht="12.75" customHeight="1">
      <c r="A13" s="5">
        <v>11</v>
      </c>
      <c r="B13" s="21">
        <v>40854</v>
      </c>
      <c r="C13" s="6"/>
      <c r="D13" s="6" t="s">
        <v>8</v>
      </c>
      <c r="E13" s="6" t="s">
        <v>321</v>
      </c>
      <c r="F13" s="13" t="s">
        <v>639</v>
      </c>
      <c r="G13" s="6" t="s">
        <v>120</v>
      </c>
      <c r="H13" s="18">
        <v>1.72</v>
      </c>
      <c r="I13" s="10" t="s">
        <v>15</v>
      </c>
      <c r="J13" s="19">
        <v>90</v>
      </c>
      <c r="K13" s="6">
        <f>J13*H13</f>
        <v>154.8</v>
      </c>
      <c r="L13" s="6"/>
    </row>
    <row r="14" spans="1:12" ht="12.75" customHeight="1">
      <c r="A14" s="8">
        <v>12</v>
      </c>
      <c r="B14" s="21">
        <v>40854</v>
      </c>
      <c r="C14" s="6"/>
      <c r="D14" s="6" t="s">
        <v>8</v>
      </c>
      <c r="E14" s="6" t="s">
        <v>321</v>
      </c>
      <c r="F14" s="6" t="s">
        <v>640</v>
      </c>
      <c r="G14" s="26" t="s">
        <v>75</v>
      </c>
      <c r="H14" s="18">
        <v>1.85</v>
      </c>
      <c r="I14" s="9" t="s">
        <v>91</v>
      </c>
      <c r="J14" s="19">
        <v>90</v>
      </c>
      <c r="K14" s="6">
        <v>0</v>
      </c>
      <c r="L14" s="6"/>
    </row>
    <row r="15" spans="1:12" ht="12.75" customHeight="1">
      <c r="A15" s="5">
        <v>13</v>
      </c>
      <c r="B15" s="21">
        <v>40855</v>
      </c>
      <c r="C15" s="6"/>
      <c r="D15" s="6" t="s">
        <v>287</v>
      </c>
      <c r="E15" s="6" t="s">
        <v>641</v>
      </c>
      <c r="F15" s="6" t="s">
        <v>642</v>
      </c>
      <c r="G15" s="6" t="s">
        <v>113</v>
      </c>
      <c r="H15" s="18">
        <v>1.8</v>
      </c>
      <c r="I15" s="9" t="s">
        <v>134</v>
      </c>
      <c r="J15" s="19">
        <v>80</v>
      </c>
      <c r="K15" s="6">
        <v>0</v>
      </c>
      <c r="L15" s="6"/>
    </row>
    <row r="16" spans="1:12" ht="12.75" customHeight="1">
      <c r="A16" s="8">
        <v>14</v>
      </c>
      <c r="B16" s="21">
        <v>40855</v>
      </c>
      <c r="C16" s="6"/>
      <c r="D16" s="6" t="s">
        <v>8</v>
      </c>
      <c r="E16" s="13" t="s">
        <v>643</v>
      </c>
      <c r="F16" s="6" t="s">
        <v>644</v>
      </c>
      <c r="G16" s="6" t="s">
        <v>153</v>
      </c>
      <c r="H16" s="18">
        <v>1.77</v>
      </c>
      <c r="I16" s="10" t="s">
        <v>18</v>
      </c>
      <c r="J16" s="19">
        <v>90</v>
      </c>
      <c r="K16" s="6">
        <f>J16*H16</f>
        <v>159.3</v>
      </c>
      <c r="L16" s="6"/>
    </row>
    <row r="17" spans="1:12" ht="15" customHeight="1">
      <c r="A17" s="5">
        <v>15</v>
      </c>
      <c r="B17" s="21">
        <v>40857</v>
      </c>
      <c r="C17" s="6"/>
      <c r="D17" s="6" t="s">
        <v>8</v>
      </c>
      <c r="E17" s="6" t="s">
        <v>645</v>
      </c>
      <c r="F17" s="6" t="s">
        <v>646</v>
      </c>
      <c r="G17" s="6" t="s">
        <v>647</v>
      </c>
      <c r="H17" s="18">
        <v>1.67</v>
      </c>
      <c r="I17" s="10" t="s">
        <v>126</v>
      </c>
      <c r="J17" s="19">
        <v>100</v>
      </c>
      <c r="K17" s="6">
        <v>167</v>
      </c>
      <c r="L17" s="6"/>
    </row>
    <row r="18" spans="1:12" ht="12.75" customHeight="1">
      <c r="A18" s="8">
        <v>16</v>
      </c>
      <c r="B18" s="21">
        <v>40857</v>
      </c>
      <c r="C18" s="6"/>
      <c r="D18" s="6" t="s">
        <v>8</v>
      </c>
      <c r="E18" s="6" t="s">
        <v>648</v>
      </c>
      <c r="F18" s="6" t="s">
        <v>649</v>
      </c>
      <c r="G18" s="26" t="s">
        <v>196</v>
      </c>
      <c r="H18" s="18">
        <v>1.6</v>
      </c>
      <c r="I18" s="9" t="s">
        <v>126</v>
      </c>
      <c r="J18" s="19">
        <v>100</v>
      </c>
      <c r="K18" s="6">
        <v>0</v>
      </c>
      <c r="L18" s="6"/>
    </row>
    <row r="19" spans="1:12" ht="15" customHeight="1">
      <c r="A19" s="5">
        <v>17</v>
      </c>
      <c r="B19" s="21">
        <v>40857</v>
      </c>
      <c r="C19" s="6"/>
      <c r="D19" s="6" t="s">
        <v>23</v>
      </c>
      <c r="E19" s="6" t="s">
        <v>650</v>
      </c>
      <c r="F19" s="16" t="s">
        <v>651</v>
      </c>
      <c r="G19" s="6" t="s">
        <v>413</v>
      </c>
      <c r="H19" s="18">
        <v>1.87</v>
      </c>
      <c r="I19" s="9" t="s">
        <v>652</v>
      </c>
      <c r="J19" s="19">
        <v>90</v>
      </c>
      <c r="K19" s="19">
        <v>0</v>
      </c>
      <c r="L19" s="6"/>
    </row>
    <row r="20" spans="1:12" ht="13.5" customHeight="1">
      <c r="A20" s="8">
        <v>18</v>
      </c>
      <c r="B20" s="21">
        <v>40858</v>
      </c>
      <c r="C20" s="6"/>
      <c r="D20" s="6" t="s">
        <v>8</v>
      </c>
      <c r="E20" s="13" t="s">
        <v>653</v>
      </c>
      <c r="F20" s="6" t="s">
        <v>654</v>
      </c>
      <c r="G20" s="6" t="s">
        <v>75</v>
      </c>
      <c r="H20" s="18">
        <v>1.57</v>
      </c>
      <c r="I20" s="10" t="s">
        <v>12</v>
      </c>
      <c r="J20" s="19">
        <v>100</v>
      </c>
      <c r="K20" s="19">
        <v>157</v>
      </c>
      <c r="L20" s="6"/>
    </row>
    <row r="21" spans="1:12" ht="15" customHeight="1">
      <c r="A21" s="5">
        <v>19</v>
      </c>
      <c r="B21" s="20">
        <v>40858</v>
      </c>
      <c r="C21" s="6"/>
      <c r="D21" s="6" t="s">
        <v>8</v>
      </c>
      <c r="E21" s="13" t="s">
        <v>655</v>
      </c>
      <c r="F21" s="6" t="s">
        <v>656</v>
      </c>
      <c r="G21" s="6" t="s">
        <v>199</v>
      </c>
      <c r="H21" s="18">
        <v>1.9</v>
      </c>
      <c r="I21" s="9" t="s">
        <v>157</v>
      </c>
      <c r="J21" s="19">
        <v>90</v>
      </c>
      <c r="K21" s="19">
        <v>0</v>
      </c>
      <c r="L21" s="6"/>
    </row>
    <row r="22" spans="1:12" ht="12.75" customHeight="1">
      <c r="A22" s="5">
        <v>20</v>
      </c>
      <c r="B22" s="20">
        <v>40859</v>
      </c>
      <c r="C22" s="6"/>
      <c r="D22" s="6" t="s">
        <v>8</v>
      </c>
      <c r="E22" s="13" t="s">
        <v>657</v>
      </c>
      <c r="F22" s="7" t="s">
        <v>658</v>
      </c>
      <c r="G22" s="6" t="s">
        <v>659</v>
      </c>
      <c r="H22" s="18">
        <v>1.67</v>
      </c>
      <c r="I22" s="10" t="s">
        <v>59</v>
      </c>
      <c r="J22" s="19">
        <v>90</v>
      </c>
      <c r="K22" s="19">
        <f>J22*H22</f>
        <v>150.29999999999998</v>
      </c>
      <c r="L22" s="6"/>
    </row>
    <row r="23" spans="1:12" ht="12" customHeight="1">
      <c r="A23" s="5">
        <v>21</v>
      </c>
      <c r="B23" s="20">
        <v>40860</v>
      </c>
      <c r="C23" s="6"/>
      <c r="D23" s="6" t="s">
        <v>93</v>
      </c>
      <c r="E23" s="13" t="s">
        <v>660</v>
      </c>
      <c r="F23" s="26" t="s">
        <v>661</v>
      </c>
      <c r="G23" s="14" t="s">
        <v>662</v>
      </c>
      <c r="H23" s="18">
        <v>1.72</v>
      </c>
      <c r="I23" s="10" t="s">
        <v>663</v>
      </c>
      <c r="J23" s="26">
        <v>90</v>
      </c>
      <c r="K23" s="26">
        <f>J23*H23</f>
        <v>154.8</v>
      </c>
      <c r="L23" s="6"/>
    </row>
    <row r="24" spans="1:12" ht="16.5" customHeight="1">
      <c r="A24" s="5">
        <v>22</v>
      </c>
      <c r="B24" s="20">
        <v>40861</v>
      </c>
      <c r="C24" s="15"/>
      <c r="D24" s="6" t="s">
        <v>8</v>
      </c>
      <c r="E24" s="13" t="s">
        <v>664</v>
      </c>
      <c r="F24" s="13" t="s">
        <v>665</v>
      </c>
      <c r="G24" s="6" t="s">
        <v>666</v>
      </c>
      <c r="H24" s="18">
        <v>1.76</v>
      </c>
      <c r="I24" s="9" t="s">
        <v>155</v>
      </c>
      <c r="J24" s="19">
        <v>90</v>
      </c>
      <c r="K24" s="19">
        <v>0</v>
      </c>
      <c r="L24" s="6"/>
    </row>
    <row r="25" spans="1:12" ht="12.75">
      <c r="A25" s="5">
        <v>23</v>
      </c>
      <c r="B25" s="20">
        <v>40862</v>
      </c>
      <c r="C25" s="26"/>
      <c r="D25" s="6" t="s">
        <v>23</v>
      </c>
      <c r="E25" s="13" t="s">
        <v>667</v>
      </c>
      <c r="F25" s="6" t="s">
        <v>668</v>
      </c>
      <c r="G25" s="14" t="s">
        <v>82</v>
      </c>
      <c r="H25" s="18">
        <v>1.85</v>
      </c>
      <c r="I25" s="10" t="s">
        <v>610</v>
      </c>
      <c r="J25" s="19">
        <v>90</v>
      </c>
      <c r="K25" s="16">
        <f>J25*H25</f>
        <v>166.5</v>
      </c>
      <c r="L25" s="6"/>
    </row>
    <row r="26" spans="1:12" ht="12.75">
      <c r="A26" s="5">
        <v>24</v>
      </c>
      <c r="B26" s="20">
        <v>40862</v>
      </c>
      <c r="C26" s="26"/>
      <c r="D26" s="6" t="s">
        <v>93</v>
      </c>
      <c r="E26" s="13" t="s">
        <v>570</v>
      </c>
      <c r="F26" s="6" t="s">
        <v>669</v>
      </c>
      <c r="G26" s="14" t="s">
        <v>54</v>
      </c>
      <c r="H26" s="18">
        <v>1.55</v>
      </c>
      <c r="I26" s="10" t="s">
        <v>12</v>
      </c>
      <c r="J26" s="19">
        <v>100</v>
      </c>
      <c r="K26" s="19">
        <v>155</v>
      </c>
      <c r="L26" s="6"/>
    </row>
    <row r="27" spans="1:11" ht="12.75">
      <c r="A27" s="5">
        <v>25</v>
      </c>
      <c r="B27" s="20">
        <v>40863</v>
      </c>
      <c r="C27" s="6"/>
      <c r="D27" s="6" t="s">
        <v>23</v>
      </c>
      <c r="E27" s="13" t="s">
        <v>305</v>
      </c>
      <c r="F27" s="6" t="s">
        <v>670</v>
      </c>
      <c r="G27" s="14" t="s">
        <v>217</v>
      </c>
      <c r="H27" s="18">
        <v>1.55</v>
      </c>
      <c r="I27" s="9" t="s">
        <v>177</v>
      </c>
      <c r="J27" s="19">
        <v>100</v>
      </c>
      <c r="K27" s="19">
        <v>0</v>
      </c>
    </row>
    <row r="28" spans="1:11" ht="12.75">
      <c r="A28" s="5">
        <v>26</v>
      </c>
      <c r="B28" s="20">
        <v>40863</v>
      </c>
      <c r="C28" s="6"/>
      <c r="D28" s="6" t="s">
        <v>93</v>
      </c>
      <c r="E28" s="6" t="s">
        <v>671</v>
      </c>
      <c r="F28" s="6" t="s">
        <v>672</v>
      </c>
      <c r="G28" s="26" t="s">
        <v>673</v>
      </c>
      <c r="H28" s="18">
        <v>1.7</v>
      </c>
      <c r="I28" s="39" t="s">
        <v>674</v>
      </c>
      <c r="J28" s="19">
        <v>90</v>
      </c>
      <c r="K28" s="19">
        <f>J28*H28</f>
        <v>153</v>
      </c>
    </row>
    <row r="29" spans="1:11" ht="12.75">
      <c r="A29" s="5">
        <v>27</v>
      </c>
      <c r="B29" s="20">
        <v>40864</v>
      </c>
      <c r="C29" s="6"/>
      <c r="D29" s="6" t="s">
        <v>23</v>
      </c>
      <c r="E29" s="13" t="s">
        <v>24</v>
      </c>
      <c r="F29" s="6" t="s">
        <v>675</v>
      </c>
      <c r="G29" s="14" t="s">
        <v>676</v>
      </c>
      <c r="H29" s="18">
        <v>1.63</v>
      </c>
      <c r="I29" s="10" t="s">
        <v>677</v>
      </c>
      <c r="J29" s="19">
        <v>100</v>
      </c>
      <c r="K29" s="19">
        <v>100</v>
      </c>
    </row>
    <row r="30" spans="1:11" ht="12.75">
      <c r="A30" s="5">
        <v>28</v>
      </c>
      <c r="B30" s="20">
        <v>40864</v>
      </c>
      <c r="C30" s="6"/>
      <c r="D30" s="6" t="s">
        <v>93</v>
      </c>
      <c r="E30" s="13" t="s">
        <v>671</v>
      </c>
      <c r="F30" s="6" t="s">
        <v>678</v>
      </c>
      <c r="G30" s="14" t="s">
        <v>679</v>
      </c>
      <c r="H30" s="18">
        <v>1.75</v>
      </c>
      <c r="I30" s="9" t="s">
        <v>680</v>
      </c>
      <c r="J30" s="19">
        <v>80</v>
      </c>
      <c r="K30" s="19">
        <v>0</v>
      </c>
    </row>
    <row r="31" spans="1:11" ht="12.75" customHeight="1">
      <c r="A31" s="5">
        <v>29</v>
      </c>
      <c r="B31" s="20">
        <v>40865</v>
      </c>
      <c r="D31" s="6" t="s">
        <v>8</v>
      </c>
      <c r="E31" s="13" t="s">
        <v>48</v>
      </c>
      <c r="F31" s="6" t="s">
        <v>681</v>
      </c>
      <c r="G31" s="14" t="s">
        <v>68</v>
      </c>
      <c r="H31" s="17">
        <v>1.7</v>
      </c>
      <c r="I31" s="9" t="s">
        <v>12</v>
      </c>
      <c r="J31" s="19">
        <v>90</v>
      </c>
      <c r="K31" s="19">
        <v>0</v>
      </c>
    </row>
    <row r="32" spans="1:11" ht="12.75">
      <c r="A32" s="5">
        <v>30</v>
      </c>
      <c r="B32" s="20">
        <v>40865</v>
      </c>
      <c r="D32" s="6" t="s">
        <v>23</v>
      </c>
      <c r="E32" s="13" t="s">
        <v>682</v>
      </c>
      <c r="F32" s="6" t="s">
        <v>683</v>
      </c>
      <c r="G32" s="6" t="s">
        <v>68</v>
      </c>
      <c r="H32" s="17">
        <v>1.6</v>
      </c>
      <c r="I32" s="10" t="s">
        <v>261</v>
      </c>
      <c r="J32" s="19">
        <v>100</v>
      </c>
      <c r="K32" s="19">
        <v>160</v>
      </c>
    </row>
    <row r="33" spans="1:11" ht="12.75">
      <c r="A33" s="5">
        <v>31</v>
      </c>
      <c r="B33" s="20">
        <v>40866</v>
      </c>
      <c r="D33" s="6" t="s">
        <v>8</v>
      </c>
      <c r="E33" s="13" t="s">
        <v>48</v>
      </c>
      <c r="F33" s="6" t="s">
        <v>684</v>
      </c>
      <c r="G33" s="14" t="s">
        <v>169</v>
      </c>
      <c r="H33" s="17">
        <v>1.65</v>
      </c>
      <c r="I33" s="10" t="s">
        <v>142</v>
      </c>
      <c r="J33" s="19">
        <v>100</v>
      </c>
      <c r="K33" s="19">
        <v>165</v>
      </c>
    </row>
    <row r="34" spans="1:11" ht="12.75">
      <c r="A34" s="5">
        <v>32</v>
      </c>
      <c r="B34" s="20">
        <v>40866</v>
      </c>
      <c r="D34" s="6" t="s">
        <v>8</v>
      </c>
      <c r="E34" s="13" t="s">
        <v>63</v>
      </c>
      <c r="F34" s="6" t="s">
        <v>685</v>
      </c>
      <c r="G34" s="14" t="s">
        <v>686</v>
      </c>
      <c r="H34" s="17">
        <v>1.55</v>
      </c>
      <c r="I34" s="39" t="s">
        <v>126</v>
      </c>
      <c r="J34" s="19">
        <v>100</v>
      </c>
      <c r="K34" s="19">
        <v>155</v>
      </c>
    </row>
    <row r="35" spans="1:11" ht="12.75">
      <c r="A35" s="5">
        <v>33</v>
      </c>
      <c r="B35" s="20">
        <v>40867</v>
      </c>
      <c r="D35" s="6" t="s">
        <v>8</v>
      </c>
      <c r="E35" s="13" t="s">
        <v>687</v>
      </c>
      <c r="F35" s="6" t="s">
        <v>688</v>
      </c>
      <c r="G35" s="14" t="s">
        <v>689</v>
      </c>
      <c r="H35" s="17">
        <v>1.75</v>
      </c>
      <c r="I35" s="38" t="s">
        <v>91</v>
      </c>
      <c r="J35" s="19">
        <v>90</v>
      </c>
      <c r="K35" s="19">
        <v>0</v>
      </c>
    </row>
    <row r="36" spans="1:11" ht="12.75">
      <c r="A36" s="5">
        <v>34</v>
      </c>
      <c r="B36" s="20">
        <v>40867</v>
      </c>
      <c r="D36" s="6" t="s">
        <v>8</v>
      </c>
      <c r="E36" s="6" t="s">
        <v>78</v>
      </c>
      <c r="F36" s="6" t="s">
        <v>690</v>
      </c>
      <c r="G36" s="6" t="s">
        <v>153</v>
      </c>
      <c r="H36" s="17">
        <v>1.6</v>
      </c>
      <c r="I36" s="22" t="s">
        <v>111</v>
      </c>
      <c r="J36" s="6">
        <v>100</v>
      </c>
      <c r="K36" s="19">
        <v>100</v>
      </c>
    </row>
    <row r="37" spans="1:11" ht="12.75">
      <c r="A37" s="5">
        <v>35</v>
      </c>
      <c r="B37" s="20">
        <v>40868</v>
      </c>
      <c r="D37" s="6" t="s">
        <v>23</v>
      </c>
      <c r="E37" s="13" t="s">
        <v>305</v>
      </c>
      <c r="F37" s="6" t="s">
        <v>691</v>
      </c>
      <c r="G37" s="14" t="s">
        <v>217</v>
      </c>
      <c r="H37" s="17">
        <v>1.65</v>
      </c>
      <c r="I37" s="9" t="s">
        <v>166</v>
      </c>
      <c r="J37" s="19">
        <v>90</v>
      </c>
      <c r="K37" s="19">
        <v>0</v>
      </c>
    </row>
    <row r="38" spans="1:11" ht="12.75">
      <c r="A38" s="5">
        <v>36</v>
      </c>
      <c r="B38" s="20">
        <v>40868</v>
      </c>
      <c r="D38" s="6" t="s">
        <v>8</v>
      </c>
      <c r="E38" s="13" t="s">
        <v>14</v>
      </c>
      <c r="F38" s="6" t="s">
        <v>692</v>
      </c>
      <c r="G38" s="14" t="s">
        <v>80</v>
      </c>
      <c r="H38" s="17">
        <v>1.55</v>
      </c>
      <c r="I38" s="10" t="s">
        <v>15</v>
      </c>
      <c r="J38" s="19">
        <v>100</v>
      </c>
      <c r="K38" s="19">
        <v>155</v>
      </c>
    </row>
    <row r="39" spans="1:11" ht="12.75">
      <c r="A39" s="5">
        <v>37</v>
      </c>
      <c r="B39" s="20">
        <v>40869</v>
      </c>
      <c r="D39" s="6" t="s">
        <v>23</v>
      </c>
      <c r="E39" s="13" t="s">
        <v>24</v>
      </c>
      <c r="F39" s="6" t="s">
        <v>693</v>
      </c>
      <c r="G39" s="14" t="s">
        <v>694</v>
      </c>
      <c r="H39" s="17">
        <v>1.7</v>
      </c>
      <c r="I39" s="22" t="s">
        <v>610</v>
      </c>
      <c r="J39" s="19">
        <v>90</v>
      </c>
      <c r="K39" s="19">
        <v>90</v>
      </c>
    </row>
    <row r="40" spans="1:11" ht="12.75">
      <c r="A40" s="5">
        <v>38</v>
      </c>
      <c r="B40" s="20">
        <v>40869</v>
      </c>
      <c r="D40" s="6" t="s">
        <v>8</v>
      </c>
      <c r="E40" s="13" t="s">
        <v>130</v>
      </c>
      <c r="F40" s="6" t="s">
        <v>695</v>
      </c>
      <c r="G40" s="14" t="s">
        <v>75</v>
      </c>
      <c r="H40" s="17">
        <v>1.85</v>
      </c>
      <c r="I40" s="10" t="s">
        <v>84</v>
      </c>
      <c r="J40" s="19">
        <v>90</v>
      </c>
      <c r="K40" s="6">
        <f>J40*H40</f>
        <v>166.5</v>
      </c>
    </row>
    <row r="41" spans="1:11" ht="12.75">
      <c r="A41" s="5">
        <v>39</v>
      </c>
      <c r="B41" s="20">
        <v>40870</v>
      </c>
      <c r="C41" s="6"/>
      <c r="D41" s="6" t="s">
        <v>8</v>
      </c>
      <c r="E41" s="6" t="s">
        <v>130</v>
      </c>
      <c r="F41" s="6" t="s">
        <v>696</v>
      </c>
      <c r="G41" s="6" t="s">
        <v>153</v>
      </c>
      <c r="H41" s="17">
        <v>1.6</v>
      </c>
      <c r="I41" s="10" t="s">
        <v>12</v>
      </c>
      <c r="J41" s="6">
        <v>100</v>
      </c>
      <c r="K41" s="6">
        <v>165</v>
      </c>
    </row>
    <row r="42" spans="1:11" ht="12.75">
      <c r="A42" s="5">
        <v>40</v>
      </c>
      <c r="B42" s="20">
        <v>40870</v>
      </c>
      <c r="C42" s="6"/>
      <c r="D42" s="6" t="s">
        <v>8</v>
      </c>
      <c r="E42" s="13" t="s">
        <v>130</v>
      </c>
      <c r="F42" s="6" t="s">
        <v>697</v>
      </c>
      <c r="G42" s="6" t="s">
        <v>75</v>
      </c>
      <c r="H42" s="17">
        <v>1.8</v>
      </c>
      <c r="I42" s="10" t="s">
        <v>126</v>
      </c>
      <c r="J42" s="6">
        <v>90</v>
      </c>
      <c r="K42" s="6">
        <f>J42*H42</f>
        <v>162</v>
      </c>
    </row>
    <row r="43" spans="1:11" ht="15" customHeight="1">
      <c r="A43" s="5">
        <v>41</v>
      </c>
      <c r="B43" s="20">
        <v>40871</v>
      </c>
      <c r="C43" s="6"/>
      <c r="D43" s="6" t="s">
        <v>8</v>
      </c>
      <c r="E43" s="6" t="s">
        <v>698</v>
      </c>
      <c r="F43" s="6" t="s">
        <v>699</v>
      </c>
      <c r="G43" s="14" t="s">
        <v>700</v>
      </c>
      <c r="H43" s="17">
        <v>1.95</v>
      </c>
      <c r="I43" s="9" t="s">
        <v>76</v>
      </c>
      <c r="J43" s="6">
        <v>80</v>
      </c>
      <c r="K43" s="6">
        <v>0</v>
      </c>
    </row>
    <row r="44" spans="1:11" ht="12.75">
      <c r="A44" s="5">
        <v>42</v>
      </c>
      <c r="B44" s="20">
        <v>40873</v>
      </c>
      <c r="C44" s="6"/>
      <c r="D44" s="6" t="s">
        <v>8</v>
      </c>
      <c r="E44" s="13" t="s">
        <v>48</v>
      </c>
      <c r="F44" s="6" t="s">
        <v>701</v>
      </c>
      <c r="G44" s="6" t="s">
        <v>75</v>
      </c>
      <c r="H44" s="17">
        <v>1.65</v>
      </c>
      <c r="I44" s="10" t="s">
        <v>59</v>
      </c>
      <c r="J44" s="6">
        <v>100</v>
      </c>
      <c r="K44" s="6">
        <v>165</v>
      </c>
    </row>
    <row r="45" spans="1:11" ht="12.75">
      <c r="A45" s="5">
        <v>43</v>
      </c>
      <c r="B45" s="20">
        <v>40873</v>
      </c>
      <c r="C45" s="6"/>
      <c r="D45" s="6" t="s">
        <v>8</v>
      </c>
      <c r="E45" s="13" t="s">
        <v>14</v>
      </c>
      <c r="F45" s="6" t="s">
        <v>702</v>
      </c>
      <c r="G45" s="6" t="s">
        <v>68</v>
      </c>
      <c r="H45" s="17">
        <v>1.77</v>
      </c>
      <c r="I45" s="9" t="s">
        <v>18</v>
      </c>
      <c r="J45" s="6">
        <v>90</v>
      </c>
      <c r="K45" s="6">
        <v>0</v>
      </c>
    </row>
    <row r="46" spans="1:11" ht="12.75">
      <c r="A46" s="5">
        <v>44</v>
      </c>
      <c r="B46" s="20">
        <v>40873</v>
      </c>
      <c r="C46" s="6"/>
      <c r="D46" s="6" t="s">
        <v>8</v>
      </c>
      <c r="E46" s="13" t="s">
        <v>17</v>
      </c>
      <c r="F46" s="6" t="s">
        <v>703</v>
      </c>
      <c r="G46" s="6" t="s">
        <v>413</v>
      </c>
      <c r="H46" s="17">
        <v>1.75</v>
      </c>
      <c r="I46" s="10" t="s">
        <v>177</v>
      </c>
      <c r="J46" s="6">
        <v>90</v>
      </c>
      <c r="K46" s="6">
        <f>J46*H46</f>
        <v>157.5</v>
      </c>
    </row>
    <row r="47" spans="1:11" ht="12.75">
      <c r="A47" s="5">
        <v>45</v>
      </c>
      <c r="B47" s="20">
        <v>40874</v>
      </c>
      <c r="C47" s="6"/>
      <c r="D47" s="6" t="s">
        <v>8</v>
      </c>
      <c r="E47" s="13" t="s">
        <v>48</v>
      </c>
      <c r="F47" s="6" t="s">
        <v>704</v>
      </c>
      <c r="G47" s="6" t="s">
        <v>163</v>
      </c>
      <c r="H47" s="17">
        <v>1.6</v>
      </c>
      <c r="I47" s="10" t="s">
        <v>12</v>
      </c>
      <c r="J47" s="6">
        <v>100</v>
      </c>
      <c r="K47" s="6">
        <v>160</v>
      </c>
    </row>
    <row r="48" spans="1:11" ht="12.75">
      <c r="A48" s="5">
        <v>46</v>
      </c>
      <c r="B48" s="20">
        <v>40874</v>
      </c>
      <c r="D48" s="6" t="s">
        <v>8</v>
      </c>
      <c r="E48" s="20" t="s">
        <v>473</v>
      </c>
      <c r="F48" s="6" t="s">
        <v>705</v>
      </c>
      <c r="G48" s="6" t="s">
        <v>98</v>
      </c>
      <c r="H48" s="17">
        <v>1.72</v>
      </c>
      <c r="I48" s="9" t="s">
        <v>59</v>
      </c>
      <c r="J48" s="6">
        <v>90</v>
      </c>
      <c r="K48" s="6">
        <v>0</v>
      </c>
    </row>
    <row r="49" spans="1:11" ht="12.75">
      <c r="A49" s="5">
        <v>47</v>
      </c>
      <c r="B49" s="20">
        <v>40874</v>
      </c>
      <c r="D49" s="6" t="s">
        <v>8</v>
      </c>
      <c r="E49" s="13" t="s">
        <v>14</v>
      </c>
      <c r="F49" s="6" t="s">
        <v>706</v>
      </c>
      <c r="G49" s="6" t="s">
        <v>82</v>
      </c>
      <c r="H49" s="17">
        <v>1.81</v>
      </c>
      <c r="I49" s="22" t="s">
        <v>18</v>
      </c>
      <c r="J49" s="6">
        <v>90</v>
      </c>
      <c r="K49" s="6">
        <v>90</v>
      </c>
    </row>
    <row r="50" spans="1:11" ht="12.75">
      <c r="A50" s="5">
        <v>48</v>
      </c>
      <c r="B50" s="20">
        <v>40875</v>
      </c>
      <c r="D50" s="6" t="s">
        <v>23</v>
      </c>
      <c r="E50" s="13" t="s">
        <v>305</v>
      </c>
      <c r="F50" s="6" t="s">
        <v>707</v>
      </c>
      <c r="G50" s="6" t="s">
        <v>217</v>
      </c>
      <c r="H50" s="17">
        <v>1.65</v>
      </c>
      <c r="I50" s="10" t="s">
        <v>459</v>
      </c>
      <c r="J50" s="6">
        <v>100</v>
      </c>
      <c r="K50" s="6">
        <v>165</v>
      </c>
    </row>
    <row r="51" spans="1:11" ht="12.75">
      <c r="A51" s="5">
        <v>49</v>
      </c>
      <c r="B51" s="20">
        <v>40875</v>
      </c>
      <c r="D51" s="6" t="s">
        <v>8</v>
      </c>
      <c r="E51" s="13" t="s">
        <v>78</v>
      </c>
      <c r="F51" s="6" t="s">
        <v>708</v>
      </c>
      <c r="G51" s="20" t="s">
        <v>75</v>
      </c>
      <c r="H51" s="17">
        <v>1.65</v>
      </c>
      <c r="I51" s="9" t="s">
        <v>91</v>
      </c>
      <c r="J51" s="6">
        <v>100</v>
      </c>
      <c r="K51" s="6">
        <v>0</v>
      </c>
    </row>
    <row r="52" spans="1:11" ht="12.75">
      <c r="A52" s="5">
        <v>50</v>
      </c>
      <c r="B52" s="20">
        <v>40876</v>
      </c>
      <c r="D52" s="6" t="s">
        <v>23</v>
      </c>
      <c r="E52" s="13" t="s">
        <v>709</v>
      </c>
      <c r="F52" s="6" t="s">
        <v>710</v>
      </c>
      <c r="G52" s="6" t="s">
        <v>68</v>
      </c>
      <c r="H52" s="17">
        <v>1.72</v>
      </c>
      <c r="I52" s="10" t="s">
        <v>15</v>
      </c>
      <c r="J52" s="6">
        <v>90</v>
      </c>
      <c r="K52" s="6">
        <f>J52*H52</f>
        <v>154.8</v>
      </c>
    </row>
    <row r="53" spans="1:11" ht="12.75">
      <c r="A53" s="5">
        <v>51</v>
      </c>
      <c r="B53" s="20">
        <v>40876</v>
      </c>
      <c r="D53" s="6" t="s">
        <v>8</v>
      </c>
      <c r="E53" s="13" t="s">
        <v>17</v>
      </c>
      <c r="F53" s="6" t="s">
        <v>711</v>
      </c>
      <c r="G53" s="6" t="s">
        <v>106</v>
      </c>
      <c r="H53" s="17">
        <v>1.95</v>
      </c>
      <c r="I53" s="10" t="s">
        <v>261</v>
      </c>
      <c r="J53" s="6">
        <v>80</v>
      </c>
      <c r="K53" s="6">
        <f>J53*H53</f>
        <v>156</v>
      </c>
    </row>
    <row r="54" spans="1:11" ht="12.75">
      <c r="A54" s="5">
        <v>52</v>
      </c>
      <c r="B54" s="20">
        <v>40877</v>
      </c>
      <c r="D54" s="6" t="s">
        <v>8</v>
      </c>
      <c r="E54" s="6" t="s">
        <v>138</v>
      </c>
      <c r="F54" s="6" t="s">
        <v>712</v>
      </c>
      <c r="G54" s="6" t="s">
        <v>713</v>
      </c>
      <c r="H54" s="17">
        <v>1.75</v>
      </c>
      <c r="I54" s="9" t="s">
        <v>177</v>
      </c>
      <c r="J54" s="6">
        <v>90</v>
      </c>
      <c r="K54" s="6">
        <v>0</v>
      </c>
    </row>
    <row r="55" spans="1:11" ht="12.75">
      <c r="A55" s="5">
        <v>53</v>
      </c>
      <c r="B55" s="20"/>
      <c r="D55" s="6"/>
      <c r="G55" s="6"/>
      <c r="H55" s="17"/>
      <c r="I55" s="9"/>
      <c r="J55" s="6"/>
      <c r="K55" s="6"/>
    </row>
    <row r="56" spans="1:11" ht="12.75">
      <c r="A56" s="5">
        <v>54</v>
      </c>
      <c r="B56" s="20"/>
      <c r="H56" s="30"/>
      <c r="K56" s="6"/>
    </row>
    <row r="57" ht="12.75">
      <c r="K57" s="6"/>
    </row>
    <row r="58" spans="3:13" ht="12.75">
      <c r="C58" s="43" t="s">
        <v>9</v>
      </c>
      <c r="D58" s="43"/>
      <c r="E58" s="1">
        <v>1000</v>
      </c>
      <c r="F58" s="2">
        <v>30000</v>
      </c>
      <c r="H58" s="44" t="s">
        <v>27</v>
      </c>
      <c r="I58" s="44"/>
      <c r="J58" s="6">
        <f>COUNT(B3:B56)</f>
        <v>52</v>
      </c>
      <c r="K58" s="46" t="s">
        <v>30</v>
      </c>
      <c r="L58" s="46"/>
      <c r="M58" s="30">
        <f>MAX(H3:H44)</f>
        <v>1.95</v>
      </c>
    </row>
    <row r="59" spans="3:13" ht="12.75">
      <c r="C59" s="43" t="s">
        <v>10</v>
      </c>
      <c r="D59" s="43"/>
      <c r="E59" s="11">
        <f>E58-SUM(J3:J56)+SUM(K3:K56)</f>
        <v>1322</v>
      </c>
      <c r="F59" s="23">
        <f>F58*E60/100+F58</f>
        <v>39660</v>
      </c>
      <c r="H59" s="46" t="s">
        <v>28</v>
      </c>
      <c r="I59" s="46"/>
      <c r="J59" s="29">
        <f>J58-J61-J60</f>
        <v>29</v>
      </c>
      <c r="K59" s="46" t="s">
        <v>29</v>
      </c>
      <c r="L59" s="46"/>
      <c r="M59" s="30">
        <f>MIN(H3:H44)</f>
        <v>1.55</v>
      </c>
    </row>
    <row r="60" spans="3:13" ht="12.75">
      <c r="C60" s="43" t="s">
        <v>11</v>
      </c>
      <c r="D60" s="43"/>
      <c r="E60" s="12">
        <f>(E59-E58)/E58*100</f>
        <v>32.2</v>
      </c>
      <c r="F60" s="24">
        <f>E60</f>
        <v>32.2</v>
      </c>
      <c r="H60" s="47" t="s">
        <v>25</v>
      </c>
      <c r="I60" s="47"/>
      <c r="J60" s="27">
        <f>COUNTIF(K3:K56,0)</f>
        <v>17</v>
      </c>
      <c r="K60" s="46" t="s">
        <v>31</v>
      </c>
      <c r="L60" s="46"/>
      <c r="M60" s="30">
        <f>AVERAGE(H3:H44)</f>
        <v>1.708809523809524</v>
      </c>
    </row>
    <row r="61" spans="3:10" ht="12.75">
      <c r="C61" s="25" t="s">
        <v>19</v>
      </c>
      <c r="D61" s="25"/>
      <c r="E61" s="25">
        <f>E59-E58</f>
        <v>322</v>
      </c>
      <c r="F61" s="25">
        <f>F59-F58</f>
        <v>9660</v>
      </c>
      <c r="H61" s="45" t="s">
        <v>26</v>
      </c>
      <c r="I61" s="45"/>
      <c r="J61" s="28">
        <v>6</v>
      </c>
    </row>
    <row r="62" ht="23.25">
      <c r="E62" s="34" t="s">
        <v>20</v>
      </c>
    </row>
    <row r="63" spans="2:6" ht="12.75">
      <c r="B63" s="42" t="s">
        <v>34</v>
      </c>
      <c r="C63" s="42"/>
      <c r="D63" s="42"/>
      <c r="E63" s="42"/>
      <c r="F63" s="42"/>
    </row>
    <row r="64" spans="7:11" ht="12.75">
      <c r="G64" s="33" t="s">
        <v>35</v>
      </c>
      <c r="H64" s="31"/>
      <c r="I64" s="2"/>
      <c r="J64" s="2"/>
      <c r="K64" s="2"/>
    </row>
    <row r="65" ht="12.75">
      <c r="J65" s="32" t="s">
        <v>94</v>
      </c>
    </row>
  </sheetData>
  <mergeCells count="12">
    <mergeCell ref="H61:I61"/>
    <mergeCell ref="B63:F63"/>
    <mergeCell ref="C59:D59"/>
    <mergeCell ref="H59:I59"/>
    <mergeCell ref="K59:L59"/>
    <mergeCell ref="C60:D60"/>
    <mergeCell ref="H60:I60"/>
    <mergeCell ref="K60:L60"/>
    <mergeCell ref="A1:I1"/>
    <mergeCell ref="C58:D58"/>
    <mergeCell ref="H58:I58"/>
    <mergeCell ref="K58:L58"/>
  </mergeCells>
  <hyperlinks>
    <hyperlink ref="J65" r:id="rId1" display="www.stavkiplus.ru/fixed.php"/>
  </hyperlinks>
  <printOptions/>
  <pageMargins left="0.75" right="0.75" top="1" bottom="1" header="0.5" footer="0.5"/>
  <pageSetup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85" zoomScaleNormal="85" workbookViewId="0" topLeftCell="A37">
      <selection activeCell="L59" sqref="L59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42" t="s">
        <v>714</v>
      </c>
      <c r="B1" s="42"/>
      <c r="C1" s="42"/>
      <c r="D1" s="42"/>
      <c r="E1" s="42"/>
      <c r="F1" s="42"/>
      <c r="G1" s="42"/>
      <c r="H1" s="42"/>
      <c r="I1" s="42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21</v>
      </c>
      <c r="K2" s="4" t="s">
        <v>22</v>
      </c>
    </row>
    <row r="3" spans="1:12" ht="18" customHeight="1" thickTop="1">
      <c r="A3" s="5">
        <v>1</v>
      </c>
      <c r="B3" s="21">
        <v>40879</v>
      </c>
      <c r="C3" s="6"/>
      <c r="D3" s="6" t="s">
        <v>8</v>
      </c>
      <c r="E3" s="6" t="s">
        <v>138</v>
      </c>
      <c r="F3" s="6" t="s">
        <v>715</v>
      </c>
      <c r="G3" s="13" t="s">
        <v>68</v>
      </c>
      <c r="H3" s="26">
        <v>1.6</v>
      </c>
      <c r="I3" s="39" t="s">
        <v>15</v>
      </c>
      <c r="J3" s="6">
        <v>100</v>
      </c>
      <c r="K3" s="6">
        <v>160</v>
      </c>
      <c r="L3" s="6"/>
    </row>
    <row r="4" spans="1:12" ht="12.75">
      <c r="A4" s="8">
        <v>2</v>
      </c>
      <c r="B4" s="21">
        <v>40879</v>
      </c>
      <c r="C4" s="6"/>
      <c r="D4" s="6" t="s">
        <v>8</v>
      </c>
      <c r="E4" s="13" t="s">
        <v>138</v>
      </c>
      <c r="F4" s="6" t="s">
        <v>716</v>
      </c>
      <c r="G4" s="26" t="s">
        <v>75</v>
      </c>
      <c r="H4" s="17">
        <v>1.95</v>
      </c>
      <c r="I4" s="10" t="s">
        <v>15</v>
      </c>
      <c r="J4" s="7">
        <v>100</v>
      </c>
      <c r="K4" s="6">
        <v>160</v>
      </c>
      <c r="L4" s="6"/>
    </row>
    <row r="5" spans="1:12" ht="12.75">
      <c r="A5" s="5">
        <v>3</v>
      </c>
      <c r="B5" s="21">
        <v>40880</v>
      </c>
      <c r="C5" s="6"/>
      <c r="D5" s="6" t="s">
        <v>8</v>
      </c>
      <c r="E5" s="6" t="s">
        <v>17</v>
      </c>
      <c r="F5" s="6" t="s">
        <v>717</v>
      </c>
      <c r="G5" s="6" t="s">
        <v>75</v>
      </c>
      <c r="H5" s="17">
        <v>1.75</v>
      </c>
      <c r="I5" s="38" t="s">
        <v>62</v>
      </c>
      <c r="J5" s="26">
        <v>90</v>
      </c>
      <c r="K5" s="6">
        <v>0</v>
      </c>
      <c r="L5" s="6"/>
    </row>
    <row r="6" spans="1:12" ht="12.75">
      <c r="A6" s="8">
        <v>4</v>
      </c>
      <c r="B6" s="21">
        <v>40880</v>
      </c>
      <c r="C6" s="6"/>
      <c r="D6" s="6" t="s">
        <v>8</v>
      </c>
      <c r="E6" s="6" t="s">
        <v>718</v>
      </c>
      <c r="F6" s="6" t="s">
        <v>719</v>
      </c>
      <c r="G6" s="26" t="s">
        <v>61</v>
      </c>
      <c r="H6" s="17">
        <v>1.7</v>
      </c>
      <c r="I6" s="39" t="s">
        <v>126</v>
      </c>
      <c r="J6" s="6">
        <v>90</v>
      </c>
      <c r="K6" s="6">
        <f>J6*H6</f>
        <v>153</v>
      </c>
      <c r="L6" s="6"/>
    </row>
    <row r="7" spans="1:12" ht="12.75">
      <c r="A7" s="5">
        <v>5</v>
      </c>
      <c r="B7" s="21">
        <v>40881</v>
      </c>
      <c r="C7" s="6"/>
      <c r="D7" s="6" t="s">
        <v>8</v>
      </c>
      <c r="E7" s="6" t="s">
        <v>17</v>
      </c>
      <c r="F7" s="6" t="s">
        <v>720</v>
      </c>
      <c r="G7" s="6" t="s">
        <v>13</v>
      </c>
      <c r="H7" s="17">
        <v>1.6</v>
      </c>
      <c r="I7" s="10" t="s">
        <v>76</v>
      </c>
      <c r="J7" s="6">
        <v>100</v>
      </c>
      <c r="K7" s="6">
        <v>160</v>
      </c>
      <c r="L7" s="6"/>
    </row>
    <row r="8" spans="1:12" ht="14.25" customHeight="1">
      <c r="A8" s="8">
        <v>6</v>
      </c>
      <c r="B8" s="21">
        <v>40881</v>
      </c>
      <c r="C8" s="6"/>
      <c r="D8" s="6" t="s">
        <v>8</v>
      </c>
      <c r="E8" s="13" t="s">
        <v>78</v>
      </c>
      <c r="F8" s="6" t="s">
        <v>721</v>
      </c>
      <c r="G8" s="26" t="s">
        <v>54</v>
      </c>
      <c r="H8" s="17">
        <v>1.65</v>
      </c>
      <c r="I8" s="10" t="s">
        <v>12</v>
      </c>
      <c r="J8" s="6">
        <v>100</v>
      </c>
      <c r="K8" s="6">
        <v>165</v>
      </c>
      <c r="L8" s="6"/>
    </row>
    <row r="9" spans="1:12" ht="12.75">
      <c r="A9" s="5">
        <v>7</v>
      </c>
      <c r="B9" s="21">
        <v>40882</v>
      </c>
      <c r="C9" s="6"/>
      <c r="D9" s="6" t="s">
        <v>8</v>
      </c>
      <c r="E9" s="13" t="s">
        <v>17</v>
      </c>
      <c r="F9" s="6" t="s">
        <v>722</v>
      </c>
      <c r="G9" s="6" t="s">
        <v>122</v>
      </c>
      <c r="H9" s="17">
        <v>1.67</v>
      </c>
      <c r="I9" s="9" t="s">
        <v>723</v>
      </c>
      <c r="J9" s="26">
        <v>100</v>
      </c>
      <c r="K9" s="6">
        <v>0</v>
      </c>
      <c r="L9" s="6"/>
    </row>
    <row r="10" spans="1:12" ht="12.75">
      <c r="A10" s="8">
        <v>8</v>
      </c>
      <c r="B10" s="21">
        <v>40882</v>
      </c>
      <c r="C10" s="6"/>
      <c r="D10" s="6" t="s">
        <v>8</v>
      </c>
      <c r="E10" s="13" t="s">
        <v>78</v>
      </c>
      <c r="F10" s="6" t="s">
        <v>724</v>
      </c>
      <c r="G10" s="26" t="s">
        <v>68</v>
      </c>
      <c r="H10" s="17">
        <v>1.67</v>
      </c>
      <c r="I10" s="10" t="s">
        <v>111</v>
      </c>
      <c r="J10" s="6">
        <v>90</v>
      </c>
      <c r="K10" s="6">
        <f>J10*H10</f>
        <v>150.29999999999998</v>
      </c>
      <c r="L10" s="6"/>
    </row>
    <row r="11" spans="1:12" ht="12.75">
      <c r="A11" s="5">
        <v>9</v>
      </c>
      <c r="B11" s="21">
        <v>40883</v>
      </c>
      <c r="C11" s="6"/>
      <c r="D11" s="6" t="s">
        <v>8</v>
      </c>
      <c r="E11" s="6" t="s">
        <v>130</v>
      </c>
      <c r="F11" s="6" t="s">
        <v>725</v>
      </c>
      <c r="G11" s="13" t="s">
        <v>713</v>
      </c>
      <c r="H11" s="18">
        <v>1.65</v>
      </c>
      <c r="I11" s="9" t="s">
        <v>261</v>
      </c>
      <c r="J11" s="19">
        <v>90</v>
      </c>
      <c r="K11" s="6">
        <v>0</v>
      </c>
      <c r="L11" s="6"/>
    </row>
    <row r="12" spans="1:12" ht="12.75" customHeight="1">
      <c r="A12" s="8">
        <v>10</v>
      </c>
      <c r="B12" s="21">
        <v>40883</v>
      </c>
      <c r="C12" s="6"/>
      <c r="D12" s="6" t="s">
        <v>8</v>
      </c>
      <c r="E12" s="6" t="s">
        <v>130</v>
      </c>
      <c r="F12" s="6" t="s">
        <v>726</v>
      </c>
      <c r="G12" s="6" t="s">
        <v>153</v>
      </c>
      <c r="H12" s="18">
        <v>1.55</v>
      </c>
      <c r="I12" s="10" t="s">
        <v>12</v>
      </c>
      <c r="J12" s="19">
        <v>100</v>
      </c>
      <c r="K12" s="6">
        <v>155</v>
      </c>
      <c r="L12" s="6"/>
    </row>
    <row r="13" spans="1:12" ht="12.75" customHeight="1">
      <c r="A13" s="5">
        <v>11</v>
      </c>
      <c r="B13" s="21">
        <v>40884</v>
      </c>
      <c r="C13" s="6"/>
      <c r="D13" s="6" t="s">
        <v>8</v>
      </c>
      <c r="E13" s="6" t="s">
        <v>130</v>
      </c>
      <c r="F13" s="13" t="s">
        <v>727</v>
      </c>
      <c r="G13" s="6" t="s">
        <v>68</v>
      </c>
      <c r="H13" s="18">
        <v>1.8</v>
      </c>
      <c r="I13" s="9" t="s">
        <v>728</v>
      </c>
      <c r="J13" s="19">
        <v>90</v>
      </c>
      <c r="K13" s="6">
        <v>0</v>
      </c>
      <c r="L13" s="6"/>
    </row>
    <row r="14" spans="1:12" ht="12.75" customHeight="1">
      <c r="A14" s="8">
        <v>12</v>
      </c>
      <c r="B14" s="21">
        <v>40885</v>
      </c>
      <c r="C14" s="6"/>
      <c r="D14" s="6" t="s">
        <v>23</v>
      </c>
      <c r="E14" s="6" t="s">
        <v>24</v>
      </c>
      <c r="F14" s="6" t="s">
        <v>729</v>
      </c>
      <c r="G14" s="26" t="s">
        <v>43</v>
      </c>
      <c r="H14" s="18">
        <v>1.77</v>
      </c>
      <c r="I14" s="22" t="s">
        <v>730</v>
      </c>
      <c r="J14" s="19">
        <v>90</v>
      </c>
      <c r="K14" s="6">
        <v>90</v>
      </c>
      <c r="L14" s="6"/>
    </row>
    <row r="15" spans="1:12" ht="12.75" customHeight="1">
      <c r="A15" s="5">
        <v>13</v>
      </c>
      <c r="B15" s="21">
        <v>40886</v>
      </c>
      <c r="C15" s="6"/>
      <c r="D15" s="6" t="s">
        <v>23</v>
      </c>
      <c r="E15" s="6" t="s">
        <v>731</v>
      </c>
      <c r="F15" s="6" t="s">
        <v>732</v>
      </c>
      <c r="G15" s="6" t="s">
        <v>61</v>
      </c>
      <c r="H15" s="18">
        <v>1.6</v>
      </c>
      <c r="I15" s="10" t="s">
        <v>142</v>
      </c>
      <c r="J15" s="19">
        <v>100</v>
      </c>
      <c r="K15" s="6">
        <v>160</v>
      </c>
      <c r="L15" s="6"/>
    </row>
    <row r="16" spans="1:12" ht="12.75" customHeight="1">
      <c r="A16" s="8">
        <v>14</v>
      </c>
      <c r="B16" s="21">
        <v>40886</v>
      </c>
      <c r="C16" s="6"/>
      <c r="D16" s="6" t="s">
        <v>23</v>
      </c>
      <c r="E16" s="13" t="s">
        <v>24</v>
      </c>
      <c r="F16" s="6" t="s">
        <v>733</v>
      </c>
      <c r="G16" s="6" t="s">
        <v>734</v>
      </c>
      <c r="H16" s="18">
        <v>1.6</v>
      </c>
      <c r="I16" s="9" t="s">
        <v>437</v>
      </c>
      <c r="J16" s="19">
        <v>100</v>
      </c>
      <c r="K16" s="6">
        <v>0</v>
      </c>
      <c r="L16" s="6"/>
    </row>
    <row r="17" spans="1:12" ht="15" customHeight="1">
      <c r="A17" s="5">
        <v>15</v>
      </c>
      <c r="B17" s="21">
        <v>40887</v>
      </c>
      <c r="C17" s="6"/>
      <c r="D17" s="6" t="s">
        <v>8</v>
      </c>
      <c r="E17" s="6" t="s">
        <v>14</v>
      </c>
      <c r="F17" s="6" t="s">
        <v>735</v>
      </c>
      <c r="G17" s="6" t="s">
        <v>153</v>
      </c>
      <c r="H17" s="18">
        <v>1.77</v>
      </c>
      <c r="I17" s="10" t="s">
        <v>59</v>
      </c>
      <c r="J17" s="19">
        <v>90</v>
      </c>
      <c r="K17" s="6">
        <f>J17*H17</f>
        <v>159.3</v>
      </c>
      <c r="L17" s="6"/>
    </row>
    <row r="18" spans="1:12" ht="12.75" customHeight="1">
      <c r="A18" s="8">
        <v>16</v>
      </c>
      <c r="B18" s="21">
        <v>40887</v>
      </c>
      <c r="C18" s="6"/>
      <c r="D18" s="6" t="s">
        <v>8</v>
      </c>
      <c r="E18" s="6" t="s">
        <v>14</v>
      </c>
      <c r="F18" s="6" t="s">
        <v>736</v>
      </c>
      <c r="G18" s="26" t="s">
        <v>80</v>
      </c>
      <c r="H18" s="18">
        <v>1.57</v>
      </c>
      <c r="I18" s="10" t="s">
        <v>59</v>
      </c>
      <c r="J18" s="19">
        <v>100</v>
      </c>
      <c r="K18" s="6">
        <v>157</v>
      </c>
      <c r="L18" s="6"/>
    </row>
    <row r="19" spans="1:12" ht="15" customHeight="1">
      <c r="A19" s="5">
        <v>17</v>
      </c>
      <c r="B19" s="21">
        <v>40888</v>
      </c>
      <c r="C19" s="6"/>
      <c r="D19" s="6" t="s">
        <v>8</v>
      </c>
      <c r="E19" s="6" t="s">
        <v>78</v>
      </c>
      <c r="F19" s="16" t="s">
        <v>737</v>
      </c>
      <c r="G19" s="6" t="s">
        <v>61</v>
      </c>
      <c r="H19" s="18">
        <v>1.95</v>
      </c>
      <c r="I19" s="9" t="s">
        <v>18</v>
      </c>
      <c r="J19" s="19">
        <v>80</v>
      </c>
      <c r="K19" s="19">
        <v>0</v>
      </c>
      <c r="L19" s="6"/>
    </row>
    <row r="20" spans="1:12" ht="13.5" customHeight="1">
      <c r="A20" s="8">
        <v>18</v>
      </c>
      <c r="B20" s="21">
        <v>40889</v>
      </c>
      <c r="C20" s="6"/>
      <c r="D20" s="6" t="s">
        <v>8</v>
      </c>
      <c r="E20" s="13" t="s">
        <v>558</v>
      </c>
      <c r="F20" s="6" t="s">
        <v>738</v>
      </c>
      <c r="G20" s="6" t="s">
        <v>120</v>
      </c>
      <c r="H20" s="18">
        <v>1.6</v>
      </c>
      <c r="I20" s="22" t="s">
        <v>126</v>
      </c>
      <c r="J20" s="19">
        <v>100</v>
      </c>
      <c r="K20" s="19">
        <v>100</v>
      </c>
      <c r="L20" s="6"/>
    </row>
    <row r="21" spans="1:12" ht="15" customHeight="1">
      <c r="A21" s="5">
        <v>19</v>
      </c>
      <c r="B21" s="21">
        <v>40889</v>
      </c>
      <c r="C21" s="6"/>
      <c r="D21" s="6" t="s">
        <v>8</v>
      </c>
      <c r="E21" s="13" t="s">
        <v>14</v>
      </c>
      <c r="F21" s="6" t="s">
        <v>739</v>
      </c>
      <c r="G21" s="6" t="s">
        <v>38</v>
      </c>
      <c r="H21" s="18">
        <v>1.6</v>
      </c>
      <c r="I21" s="10" t="s">
        <v>76</v>
      </c>
      <c r="J21" s="19">
        <v>100</v>
      </c>
      <c r="K21" s="19">
        <v>160</v>
      </c>
      <c r="L21" s="6"/>
    </row>
    <row r="22" spans="1:12" ht="12.75" customHeight="1">
      <c r="A22" s="5">
        <v>20</v>
      </c>
      <c r="B22" s="20">
        <v>40890</v>
      </c>
      <c r="C22" s="6"/>
      <c r="D22" s="6" t="s">
        <v>8</v>
      </c>
      <c r="E22" s="13" t="s">
        <v>645</v>
      </c>
      <c r="F22" s="7" t="s">
        <v>740</v>
      </c>
      <c r="G22" s="6" t="s">
        <v>741</v>
      </c>
      <c r="H22" s="18">
        <v>1.65</v>
      </c>
      <c r="I22" s="10" t="s">
        <v>84</v>
      </c>
      <c r="J22" s="19">
        <v>100</v>
      </c>
      <c r="K22" s="19">
        <v>165</v>
      </c>
      <c r="L22" s="6"/>
    </row>
    <row r="23" spans="1:12" ht="12" customHeight="1">
      <c r="A23" s="5">
        <v>21</v>
      </c>
      <c r="B23" s="20">
        <v>40890</v>
      </c>
      <c r="C23" s="6"/>
      <c r="D23" s="6" t="s">
        <v>8</v>
      </c>
      <c r="E23" s="13" t="s">
        <v>742</v>
      </c>
      <c r="F23" s="26" t="s">
        <v>743</v>
      </c>
      <c r="G23" s="14" t="s">
        <v>13</v>
      </c>
      <c r="H23" s="18">
        <v>1.8</v>
      </c>
      <c r="I23" s="22" t="s">
        <v>18</v>
      </c>
      <c r="J23" s="26">
        <v>90</v>
      </c>
      <c r="K23" s="26">
        <v>90</v>
      </c>
      <c r="L23" s="6"/>
    </row>
    <row r="24" spans="1:12" ht="16.5" customHeight="1">
      <c r="A24" s="5">
        <v>22</v>
      </c>
      <c r="B24" s="20">
        <v>40891</v>
      </c>
      <c r="C24" s="15"/>
      <c r="D24" s="6" t="s">
        <v>8</v>
      </c>
      <c r="E24" s="13" t="s">
        <v>138</v>
      </c>
      <c r="F24" s="13" t="s">
        <v>744</v>
      </c>
      <c r="G24" s="6" t="s">
        <v>153</v>
      </c>
      <c r="H24" s="18">
        <v>1.6</v>
      </c>
      <c r="I24" s="10" t="s">
        <v>15</v>
      </c>
      <c r="J24" s="19">
        <v>100</v>
      </c>
      <c r="K24" s="19">
        <v>160</v>
      </c>
      <c r="L24" s="6"/>
    </row>
    <row r="25" spans="1:12" ht="12.75">
      <c r="A25" s="5">
        <v>23</v>
      </c>
      <c r="B25" s="20">
        <v>40892</v>
      </c>
      <c r="C25" s="26"/>
      <c r="D25" s="6" t="s">
        <v>8</v>
      </c>
      <c r="E25" s="13" t="s">
        <v>138</v>
      </c>
      <c r="F25" s="6" t="s">
        <v>745</v>
      </c>
      <c r="G25" s="14" t="s">
        <v>113</v>
      </c>
      <c r="H25" s="18">
        <v>1.75</v>
      </c>
      <c r="I25" s="9" t="s">
        <v>155</v>
      </c>
      <c r="J25" s="19">
        <v>90</v>
      </c>
      <c r="K25" s="16">
        <v>0</v>
      </c>
      <c r="L25" s="6"/>
    </row>
    <row r="26" spans="1:12" ht="12.75">
      <c r="A26" s="5">
        <v>24</v>
      </c>
      <c r="B26" s="20">
        <v>40893</v>
      </c>
      <c r="C26" s="26"/>
      <c r="D26" s="6" t="s">
        <v>8</v>
      </c>
      <c r="E26" s="13" t="s">
        <v>138</v>
      </c>
      <c r="F26" s="6" t="s">
        <v>746</v>
      </c>
      <c r="G26" s="14" t="s">
        <v>13</v>
      </c>
      <c r="H26" s="18">
        <v>1.67</v>
      </c>
      <c r="I26" s="22" t="s">
        <v>18</v>
      </c>
      <c r="J26" s="19">
        <v>100</v>
      </c>
      <c r="K26" s="19">
        <v>100</v>
      </c>
      <c r="L26" s="6"/>
    </row>
    <row r="27" spans="1:11" ht="12.75">
      <c r="A27" s="5">
        <v>25</v>
      </c>
      <c r="B27" s="20">
        <v>40893</v>
      </c>
      <c r="C27" s="6"/>
      <c r="D27" s="6" t="s">
        <v>8</v>
      </c>
      <c r="E27" s="13" t="s">
        <v>138</v>
      </c>
      <c r="F27" s="6" t="s">
        <v>747</v>
      </c>
      <c r="G27" s="14" t="s">
        <v>68</v>
      </c>
      <c r="H27" s="18">
        <v>1.85</v>
      </c>
      <c r="I27" s="9" t="s">
        <v>18</v>
      </c>
      <c r="J27" s="19">
        <v>90</v>
      </c>
      <c r="K27" s="19">
        <v>0</v>
      </c>
    </row>
    <row r="28" spans="1:11" ht="12.75">
      <c r="A28" s="5">
        <v>26</v>
      </c>
      <c r="B28" s="20">
        <v>40893</v>
      </c>
      <c r="C28" s="6"/>
      <c r="D28" s="6" t="s">
        <v>8</v>
      </c>
      <c r="E28" s="6" t="s">
        <v>63</v>
      </c>
      <c r="F28" s="6" t="s">
        <v>748</v>
      </c>
      <c r="G28" s="26" t="s">
        <v>427</v>
      </c>
      <c r="H28" s="18">
        <v>1.55</v>
      </c>
      <c r="I28" s="41" t="s">
        <v>111</v>
      </c>
      <c r="J28" s="19">
        <v>100</v>
      </c>
      <c r="K28" s="19">
        <v>100</v>
      </c>
    </row>
    <row r="29" spans="1:11" ht="12.75">
      <c r="A29" s="5">
        <v>27</v>
      </c>
      <c r="B29" s="20">
        <v>40894</v>
      </c>
      <c r="C29" s="6"/>
      <c r="D29" s="6" t="s">
        <v>23</v>
      </c>
      <c r="E29" s="13" t="s">
        <v>749</v>
      </c>
      <c r="F29" s="6" t="s">
        <v>750</v>
      </c>
      <c r="G29" s="14" t="s">
        <v>68</v>
      </c>
      <c r="H29" s="18">
        <v>1.7</v>
      </c>
      <c r="I29" s="9" t="s">
        <v>234</v>
      </c>
      <c r="J29" s="19">
        <v>90</v>
      </c>
      <c r="K29" s="19">
        <v>0</v>
      </c>
    </row>
    <row r="30" spans="1:11" ht="12.75">
      <c r="A30" s="5">
        <v>28</v>
      </c>
      <c r="B30" s="20">
        <v>40894</v>
      </c>
      <c r="C30" s="6"/>
      <c r="D30" s="6" t="s">
        <v>8</v>
      </c>
      <c r="E30" s="13" t="s">
        <v>14</v>
      </c>
      <c r="F30" s="6" t="s">
        <v>751</v>
      </c>
      <c r="G30" s="14" t="s">
        <v>98</v>
      </c>
      <c r="H30" s="18">
        <v>1.63</v>
      </c>
      <c r="I30" s="9" t="s">
        <v>752</v>
      </c>
      <c r="J30" s="19">
        <v>100</v>
      </c>
      <c r="K30" s="19">
        <v>0</v>
      </c>
    </row>
    <row r="31" spans="1:11" ht="12.75" customHeight="1">
      <c r="A31" s="5">
        <v>29</v>
      </c>
      <c r="B31" s="20">
        <v>40895</v>
      </c>
      <c r="D31" s="6" t="s">
        <v>8</v>
      </c>
      <c r="E31" s="13" t="s">
        <v>753</v>
      </c>
      <c r="F31" s="6" t="s">
        <v>754</v>
      </c>
      <c r="G31" s="14" t="s">
        <v>113</v>
      </c>
      <c r="H31" s="17">
        <v>1.77</v>
      </c>
      <c r="I31" s="10" t="s">
        <v>755</v>
      </c>
      <c r="J31" s="19">
        <v>90</v>
      </c>
      <c r="K31" s="19">
        <f>J31*H31</f>
        <v>159.3</v>
      </c>
    </row>
    <row r="32" spans="1:11" ht="12.75">
      <c r="A32" s="5">
        <v>30</v>
      </c>
      <c r="B32" s="20">
        <v>40895</v>
      </c>
      <c r="D32" s="6" t="s">
        <v>8</v>
      </c>
      <c r="E32" s="13" t="s">
        <v>14</v>
      </c>
      <c r="F32" s="6" t="s">
        <v>756</v>
      </c>
      <c r="G32" s="6" t="s">
        <v>153</v>
      </c>
      <c r="H32" s="17">
        <v>1.6</v>
      </c>
      <c r="I32" s="10" t="s">
        <v>84</v>
      </c>
      <c r="J32" s="19">
        <v>100</v>
      </c>
      <c r="K32" s="19">
        <v>160</v>
      </c>
    </row>
    <row r="33" spans="1:11" ht="12.75">
      <c r="A33" s="5">
        <v>31</v>
      </c>
      <c r="B33" s="20">
        <v>40896</v>
      </c>
      <c r="D33" s="6" t="s">
        <v>8</v>
      </c>
      <c r="E33" s="13" t="s">
        <v>757</v>
      </c>
      <c r="F33" s="6" t="s">
        <v>758</v>
      </c>
      <c r="G33" s="14" t="s">
        <v>13</v>
      </c>
      <c r="H33" s="17">
        <v>1.67</v>
      </c>
      <c r="I33" s="10" t="s">
        <v>59</v>
      </c>
      <c r="J33" s="19">
        <v>100</v>
      </c>
      <c r="K33" s="19">
        <v>167</v>
      </c>
    </row>
    <row r="34" spans="1:11" ht="12.75">
      <c r="A34" s="5">
        <v>32</v>
      </c>
      <c r="B34" s="20">
        <v>40897</v>
      </c>
      <c r="D34" s="6" t="s">
        <v>8</v>
      </c>
      <c r="E34" s="13" t="s">
        <v>759</v>
      </c>
      <c r="F34" s="6" t="s">
        <v>760</v>
      </c>
      <c r="G34" s="14" t="s">
        <v>761</v>
      </c>
      <c r="H34" s="17">
        <v>1.9</v>
      </c>
      <c r="I34" s="38" t="s">
        <v>142</v>
      </c>
      <c r="J34" s="19">
        <v>80</v>
      </c>
      <c r="K34" s="19">
        <v>0</v>
      </c>
    </row>
    <row r="35" spans="1:11" ht="12.75">
      <c r="A35" s="5">
        <v>33</v>
      </c>
      <c r="B35" s="20">
        <v>40897</v>
      </c>
      <c r="D35" s="6" t="s">
        <v>8</v>
      </c>
      <c r="E35" s="13" t="s">
        <v>14</v>
      </c>
      <c r="F35" s="6" t="s">
        <v>762</v>
      </c>
      <c r="G35" s="14" t="s">
        <v>153</v>
      </c>
      <c r="H35" s="17">
        <v>1.6</v>
      </c>
      <c r="I35" s="41" t="s">
        <v>142</v>
      </c>
      <c r="J35" s="19">
        <v>100</v>
      </c>
      <c r="K35" s="19">
        <v>100</v>
      </c>
    </row>
    <row r="36" spans="1:11" ht="12.75">
      <c r="A36" s="5">
        <v>34</v>
      </c>
      <c r="B36" s="20">
        <v>40898</v>
      </c>
      <c r="D36" s="6" t="s">
        <v>8</v>
      </c>
      <c r="E36" s="6" t="s">
        <v>14</v>
      </c>
      <c r="F36" s="6" t="s">
        <v>763</v>
      </c>
      <c r="G36" s="6" t="s">
        <v>61</v>
      </c>
      <c r="H36" s="17">
        <v>1.7</v>
      </c>
      <c r="I36" s="10" t="s">
        <v>764</v>
      </c>
      <c r="J36" s="6">
        <v>90</v>
      </c>
      <c r="K36" s="19">
        <f>J36*H36</f>
        <v>153</v>
      </c>
    </row>
    <row r="37" spans="1:11" ht="12.75">
      <c r="A37" s="5">
        <v>35</v>
      </c>
      <c r="B37" s="20">
        <v>40899</v>
      </c>
      <c r="D37" s="6" t="s">
        <v>8</v>
      </c>
      <c r="E37" s="13" t="s">
        <v>14</v>
      </c>
      <c r="F37" s="6" t="s">
        <v>765</v>
      </c>
      <c r="G37" s="14" t="s">
        <v>13</v>
      </c>
      <c r="H37" s="17">
        <v>1.75</v>
      </c>
      <c r="I37" s="22" t="s">
        <v>18</v>
      </c>
      <c r="J37" s="19">
        <v>90</v>
      </c>
      <c r="K37" s="19">
        <v>90</v>
      </c>
    </row>
    <row r="38" spans="1:11" ht="12.75">
      <c r="A38" s="5">
        <v>36</v>
      </c>
      <c r="B38" s="20">
        <v>40900</v>
      </c>
      <c r="D38" s="6" t="s">
        <v>23</v>
      </c>
      <c r="E38" s="13" t="s">
        <v>24</v>
      </c>
      <c r="F38" s="6" t="s">
        <v>766</v>
      </c>
      <c r="G38" s="14" t="s">
        <v>61</v>
      </c>
      <c r="H38" s="17">
        <v>1.9</v>
      </c>
      <c r="I38" s="9" t="s">
        <v>91</v>
      </c>
      <c r="J38" s="19">
        <v>80</v>
      </c>
      <c r="K38" s="19">
        <v>0</v>
      </c>
    </row>
    <row r="39" spans="1:11" ht="12.75">
      <c r="A39" s="5">
        <v>37</v>
      </c>
      <c r="B39" s="20">
        <v>40901</v>
      </c>
      <c r="D39" s="6" t="s">
        <v>8</v>
      </c>
      <c r="E39" s="13" t="s">
        <v>473</v>
      </c>
      <c r="F39" s="6" t="s">
        <v>767</v>
      </c>
      <c r="G39" s="14" t="s">
        <v>188</v>
      </c>
      <c r="H39" s="17">
        <v>1.65</v>
      </c>
      <c r="I39" s="10" t="s">
        <v>76</v>
      </c>
      <c r="J39" s="19">
        <v>100</v>
      </c>
      <c r="K39" s="19">
        <v>165</v>
      </c>
    </row>
    <row r="40" spans="1:11" ht="12.75">
      <c r="A40" s="5">
        <v>38</v>
      </c>
      <c r="B40" s="20">
        <v>40901</v>
      </c>
      <c r="D40" s="6" t="s">
        <v>8</v>
      </c>
      <c r="E40" s="13" t="s">
        <v>473</v>
      </c>
      <c r="F40" s="6" t="s">
        <v>768</v>
      </c>
      <c r="G40" s="14" t="s">
        <v>80</v>
      </c>
      <c r="H40" s="17">
        <v>1.85</v>
      </c>
      <c r="I40" s="10" t="s">
        <v>769</v>
      </c>
      <c r="J40" s="19">
        <v>90</v>
      </c>
      <c r="K40" s="6">
        <f>J40*H40</f>
        <v>166.5</v>
      </c>
    </row>
    <row r="41" spans="1:11" ht="12.75">
      <c r="A41" s="5">
        <v>39</v>
      </c>
      <c r="B41" s="20">
        <v>40902</v>
      </c>
      <c r="C41" s="6"/>
      <c r="D41" s="6" t="s">
        <v>287</v>
      </c>
      <c r="E41" s="6" t="s">
        <v>278</v>
      </c>
      <c r="F41" s="6" t="s">
        <v>770</v>
      </c>
      <c r="G41" s="6" t="s">
        <v>771</v>
      </c>
      <c r="H41" s="17">
        <v>1.9</v>
      </c>
      <c r="I41" s="9" t="s">
        <v>62</v>
      </c>
      <c r="J41" s="6">
        <v>80</v>
      </c>
      <c r="K41" s="6">
        <v>0</v>
      </c>
    </row>
    <row r="42" spans="1:11" ht="12.75">
      <c r="A42" s="5">
        <v>40</v>
      </c>
      <c r="B42" s="20">
        <v>40903</v>
      </c>
      <c r="C42" s="6"/>
      <c r="D42" s="6" t="s">
        <v>8</v>
      </c>
      <c r="E42" s="13" t="s">
        <v>772</v>
      </c>
      <c r="F42" s="6" t="s">
        <v>773</v>
      </c>
      <c r="G42" s="6" t="s">
        <v>82</v>
      </c>
      <c r="H42" s="17">
        <v>1.73</v>
      </c>
      <c r="I42" s="22" t="s">
        <v>59</v>
      </c>
      <c r="J42" s="6">
        <v>90</v>
      </c>
      <c r="K42" s="6">
        <v>0</v>
      </c>
    </row>
    <row r="43" spans="1:11" ht="15" customHeight="1">
      <c r="A43" s="5">
        <v>41</v>
      </c>
      <c r="B43" s="20">
        <v>40903</v>
      </c>
      <c r="C43" s="6"/>
      <c r="D43" s="6" t="s">
        <v>8</v>
      </c>
      <c r="E43" s="6" t="s">
        <v>772</v>
      </c>
      <c r="F43" s="6" t="s">
        <v>774</v>
      </c>
      <c r="G43" s="14" t="s">
        <v>80</v>
      </c>
      <c r="H43" s="17">
        <v>1.75</v>
      </c>
      <c r="I43" s="10" t="s">
        <v>111</v>
      </c>
      <c r="J43" s="6">
        <v>100</v>
      </c>
      <c r="K43" s="6">
        <v>175</v>
      </c>
    </row>
    <row r="44" spans="1:11" ht="12.75">
      <c r="A44" s="5">
        <v>42</v>
      </c>
      <c r="B44" s="20">
        <v>40903</v>
      </c>
      <c r="C44" s="6"/>
      <c r="D44" s="6" t="s">
        <v>8</v>
      </c>
      <c r="E44" s="13" t="s">
        <v>775</v>
      </c>
      <c r="F44" s="6" t="s">
        <v>776</v>
      </c>
      <c r="G44" s="6" t="s">
        <v>98</v>
      </c>
      <c r="H44" s="17">
        <v>1.7</v>
      </c>
      <c r="I44" s="9" t="s">
        <v>728</v>
      </c>
      <c r="J44" s="6">
        <v>100</v>
      </c>
      <c r="K44" s="6">
        <v>0</v>
      </c>
    </row>
    <row r="45" spans="1:11" ht="12.75">
      <c r="A45" s="5">
        <v>43</v>
      </c>
      <c r="B45" s="20">
        <v>40904</v>
      </c>
      <c r="C45" s="6"/>
      <c r="D45" s="6" t="s">
        <v>23</v>
      </c>
      <c r="E45" s="13" t="s">
        <v>24</v>
      </c>
      <c r="F45" s="6" t="s">
        <v>777</v>
      </c>
      <c r="G45" s="6" t="s">
        <v>676</v>
      </c>
      <c r="H45" s="17">
        <v>1.55</v>
      </c>
      <c r="I45" s="10" t="s">
        <v>91</v>
      </c>
      <c r="J45" s="6">
        <v>100</v>
      </c>
      <c r="K45" s="6">
        <v>155</v>
      </c>
    </row>
    <row r="46" spans="1:11" ht="12.75">
      <c r="A46" s="5">
        <v>44</v>
      </c>
      <c r="B46" s="20">
        <v>40904</v>
      </c>
      <c r="C46" s="6"/>
      <c r="D46" s="6" t="s">
        <v>23</v>
      </c>
      <c r="E46" s="13" t="s">
        <v>24</v>
      </c>
      <c r="F46" s="6" t="s">
        <v>778</v>
      </c>
      <c r="G46" s="6" t="s">
        <v>90</v>
      </c>
      <c r="H46" s="17">
        <v>1.65</v>
      </c>
      <c r="I46" s="10" t="s">
        <v>134</v>
      </c>
      <c r="J46" s="6">
        <v>100</v>
      </c>
      <c r="K46" s="6">
        <v>165</v>
      </c>
    </row>
    <row r="47" spans="1:11" ht="12.75">
      <c r="A47" s="5">
        <v>45</v>
      </c>
      <c r="B47" s="20">
        <v>40904</v>
      </c>
      <c r="C47" s="6"/>
      <c r="D47" s="6" t="s">
        <v>8</v>
      </c>
      <c r="E47" s="13" t="s">
        <v>775</v>
      </c>
      <c r="F47" s="6" t="s">
        <v>779</v>
      </c>
      <c r="G47" s="6" t="s">
        <v>38</v>
      </c>
      <c r="H47" s="17">
        <v>1.64</v>
      </c>
      <c r="I47" s="9" t="s">
        <v>84</v>
      </c>
      <c r="J47" s="6">
        <v>100</v>
      </c>
      <c r="K47" s="6">
        <v>0</v>
      </c>
    </row>
    <row r="48" spans="1:11" ht="12.75">
      <c r="A48" s="5">
        <v>46</v>
      </c>
      <c r="B48" s="20">
        <v>40905</v>
      </c>
      <c r="D48" s="6" t="s">
        <v>93</v>
      </c>
      <c r="E48" s="20" t="s">
        <v>281</v>
      </c>
      <c r="F48" s="6" t="s">
        <v>780</v>
      </c>
      <c r="G48" s="6" t="s">
        <v>781</v>
      </c>
      <c r="H48" s="17">
        <v>1.85</v>
      </c>
      <c r="I48" s="10" t="s">
        <v>782</v>
      </c>
      <c r="J48" s="6">
        <v>90</v>
      </c>
      <c r="K48" s="6">
        <f>J48*H48</f>
        <v>166.5</v>
      </c>
    </row>
    <row r="49" spans="1:11" ht="12.75">
      <c r="A49" s="5">
        <v>47</v>
      </c>
      <c r="B49" s="20">
        <v>40905</v>
      </c>
      <c r="D49" s="6" t="s">
        <v>93</v>
      </c>
      <c r="E49" s="13" t="s">
        <v>281</v>
      </c>
      <c r="F49" s="6" t="s">
        <v>783</v>
      </c>
      <c r="G49" s="6" t="s">
        <v>273</v>
      </c>
      <c r="H49" s="17">
        <v>1.88</v>
      </c>
      <c r="I49" s="10" t="s">
        <v>784</v>
      </c>
      <c r="J49" s="6">
        <v>90</v>
      </c>
      <c r="K49" s="6">
        <f>J49*H49</f>
        <v>169.2</v>
      </c>
    </row>
    <row r="50" spans="1:11" ht="12.75">
      <c r="A50" s="5">
        <v>48</v>
      </c>
      <c r="B50" s="20">
        <v>40905</v>
      </c>
      <c r="D50" s="6" t="s">
        <v>23</v>
      </c>
      <c r="E50" s="13" t="s">
        <v>24</v>
      </c>
      <c r="F50" s="6" t="s">
        <v>785</v>
      </c>
      <c r="G50" s="6" t="s">
        <v>68</v>
      </c>
      <c r="H50" s="17">
        <v>1.75</v>
      </c>
      <c r="I50" s="10" t="s">
        <v>177</v>
      </c>
      <c r="J50" s="6">
        <v>90</v>
      </c>
      <c r="K50" s="6">
        <f>J50*H50</f>
        <v>157.5</v>
      </c>
    </row>
    <row r="51" spans="1:11" ht="12.75">
      <c r="A51" s="5">
        <v>49</v>
      </c>
      <c r="B51" s="20">
        <v>40905</v>
      </c>
      <c r="D51" s="6" t="s">
        <v>8</v>
      </c>
      <c r="E51" s="13" t="s">
        <v>473</v>
      </c>
      <c r="F51" s="6" t="s">
        <v>786</v>
      </c>
      <c r="G51" s="20" t="s">
        <v>394</v>
      </c>
      <c r="H51" s="17">
        <v>1.65</v>
      </c>
      <c r="I51" s="10" t="s">
        <v>155</v>
      </c>
      <c r="J51" s="6">
        <v>100</v>
      </c>
      <c r="K51" s="6">
        <v>165</v>
      </c>
    </row>
    <row r="52" spans="1:11" ht="12.75">
      <c r="A52" s="5">
        <v>50</v>
      </c>
      <c r="B52" s="20">
        <v>40906</v>
      </c>
      <c r="D52" s="6" t="s">
        <v>8</v>
      </c>
      <c r="E52" s="13" t="s">
        <v>787</v>
      </c>
      <c r="F52" s="6" t="s">
        <v>788</v>
      </c>
      <c r="G52" s="6" t="s">
        <v>80</v>
      </c>
      <c r="H52" s="17">
        <v>1.65</v>
      </c>
      <c r="I52" s="9" t="s">
        <v>155</v>
      </c>
      <c r="J52" s="6">
        <v>100</v>
      </c>
      <c r="K52" s="6">
        <v>0</v>
      </c>
    </row>
    <row r="53" spans="1:11" ht="12.75">
      <c r="A53" s="5">
        <v>51</v>
      </c>
      <c r="B53" s="20">
        <v>40906</v>
      </c>
      <c r="D53" s="6" t="s">
        <v>23</v>
      </c>
      <c r="E53" s="13" t="s">
        <v>24</v>
      </c>
      <c r="F53" s="6" t="s">
        <v>732</v>
      </c>
      <c r="G53" s="6" t="s">
        <v>98</v>
      </c>
      <c r="H53" s="17">
        <v>1.65</v>
      </c>
      <c r="I53" s="22" t="s">
        <v>142</v>
      </c>
      <c r="J53" s="6">
        <v>100</v>
      </c>
      <c r="K53" s="6">
        <v>100</v>
      </c>
    </row>
    <row r="54" spans="1:11" ht="12.75">
      <c r="A54" s="5">
        <v>52</v>
      </c>
      <c r="B54" s="20">
        <v>41273</v>
      </c>
      <c r="D54" s="6" t="s">
        <v>93</v>
      </c>
      <c r="E54" s="6" t="s">
        <v>281</v>
      </c>
      <c r="F54" s="6" t="s">
        <v>789</v>
      </c>
      <c r="G54" s="6" t="s">
        <v>790</v>
      </c>
      <c r="H54" s="17">
        <v>1.7</v>
      </c>
      <c r="I54" s="9" t="s">
        <v>791</v>
      </c>
      <c r="J54" s="6">
        <v>90</v>
      </c>
      <c r="K54" s="6">
        <v>0</v>
      </c>
    </row>
    <row r="55" spans="1:11" ht="12.75">
      <c r="A55" s="5">
        <v>53</v>
      </c>
      <c r="B55" s="20">
        <v>41273</v>
      </c>
      <c r="D55" s="6" t="s">
        <v>8</v>
      </c>
      <c r="E55" s="6" t="s">
        <v>792</v>
      </c>
      <c r="F55" s="6" t="s">
        <v>793</v>
      </c>
      <c r="G55" s="6" t="s">
        <v>82</v>
      </c>
      <c r="H55" s="17">
        <v>1.6</v>
      </c>
      <c r="I55" s="22" t="s">
        <v>18</v>
      </c>
      <c r="J55" s="6">
        <v>100</v>
      </c>
      <c r="K55" s="6">
        <v>100</v>
      </c>
    </row>
    <row r="56" spans="1:11" ht="12.75">
      <c r="A56" s="5">
        <v>54</v>
      </c>
      <c r="B56" s="20">
        <v>41273</v>
      </c>
      <c r="C56" s="6"/>
      <c r="D56" s="6" t="s">
        <v>8</v>
      </c>
      <c r="E56" s="6" t="s">
        <v>792</v>
      </c>
      <c r="F56" s="6" t="s">
        <v>794</v>
      </c>
      <c r="G56" s="6" t="s">
        <v>68</v>
      </c>
      <c r="H56" s="17">
        <v>1.55</v>
      </c>
      <c r="I56" s="22" t="s">
        <v>59</v>
      </c>
      <c r="J56" s="6">
        <v>100</v>
      </c>
      <c r="K56" s="6">
        <v>100</v>
      </c>
    </row>
    <row r="57" spans="1:11" ht="12.75">
      <c r="A57" s="5">
        <v>55</v>
      </c>
      <c r="B57" s="20">
        <v>41273</v>
      </c>
      <c r="C57" s="6"/>
      <c r="D57" s="6" t="s">
        <v>8</v>
      </c>
      <c r="E57" s="6" t="s">
        <v>795</v>
      </c>
      <c r="F57" s="6" t="s">
        <v>796</v>
      </c>
      <c r="G57" s="6" t="s">
        <v>68</v>
      </c>
      <c r="H57" s="17">
        <v>1.67</v>
      </c>
      <c r="I57" s="9" t="s">
        <v>126</v>
      </c>
      <c r="J57" s="6">
        <v>90</v>
      </c>
      <c r="K57" s="6">
        <v>0</v>
      </c>
    </row>
    <row r="58" spans="1:11" ht="12.75">
      <c r="A58" s="5">
        <v>56</v>
      </c>
      <c r="B58" s="20">
        <v>41274</v>
      </c>
      <c r="C58" s="6"/>
      <c r="D58" s="6" t="s">
        <v>8</v>
      </c>
      <c r="E58" s="6" t="s">
        <v>799</v>
      </c>
      <c r="F58" s="6" t="s">
        <v>800</v>
      </c>
      <c r="G58" s="6" t="s">
        <v>50</v>
      </c>
      <c r="H58" s="17">
        <v>1.6</v>
      </c>
      <c r="I58" s="9" t="s">
        <v>166</v>
      </c>
      <c r="J58" s="6">
        <v>90</v>
      </c>
      <c r="K58" s="6">
        <v>0</v>
      </c>
    </row>
    <row r="59" spans="1:11" ht="12.75">
      <c r="A59" s="5">
        <v>57</v>
      </c>
      <c r="B59" s="20">
        <v>41274</v>
      </c>
      <c r="C59" s="6"/>
      <c r="D59" s="6" t="s">
        <v>8</v>
      </c>
      <c r="E59" s="6" t="s">
        <v>799</v>
      </c>
      <c r="F59" s="6" t="s">
        <v>801</v>
      </c>
      <c r="G59" s="6" t="s">
        <v>713</v>
      </c>
      <c r="H59" s="17">
        <v>1.65</v>
      </c>
      <c r="I59" s="10" t="s">
        <v>59</v>
      </c>
      <c r="J59" s="6">
        <v>100</v>
      </c>
      <c r="K59" s="6">
        <v>165</v>
      </c>
    </row>
    <row r="60" spans="1:11" ht="12.75">
      <c r="A60" s="5">
        <v>58</v>
      </c>
      <c r="B60" s="20"/>
      <c r="D60" s="6"/>
      <c r="H60" s="30"/>
      <c r="I60" s="22"/>
      <c r="J60" s="6"/>
      <c r="K60" s="6"/>
    </row>
    <row r="61" spans="5:11" ht="12.75">
      <c r="E61" s="55" t="s">
        <v>797</v>
      </c>
      <c r="F61" s="55" t="s">
        <v>798</v>
      </c>
      <c r="K61" s="6"/>
    </row>
    <row r="62" spans="3:13" ht="12.75">
      <c r="C62" s="43" t="s">
        <v>9</v>
      </c>
      <c r="D62" s="43"/>
      <c r="E62" s="48">
        <v>1000</v>
      </c>
      <c r="F62" s="52">
        <v>30000</v>
      </c>
      <c r="H62" s="44" t="s">
        <v>27</v>
      </c>
      <c r="I62" s="44"/>
      <c r="J62" s="6">
        <f>COUNT(B3:B60)</f>
        <v>57</v>
      </c>
      <c r="K62" s="46" t="s">
        <v>30</v>
      </c>
      <c r="L62" s="46"/>
      <c r="M62" s="30">
        <f>MAX(H3:H60)</f>
        <v>1.95</v>
      </c>
    </row>
    <row r="63" spans="3:13" ht="12.75">
      <c r="C63" s="43" t="s">
        <v>10</v>
      </c>
      <c r="D63" s="43"/>
      <c r="E63" s="49">
        <f>E62-SUM(J3:J60)+SUM(K3:K60)</f>
        <v>923.5999999999995</v>
      </c>
      <c r="F63" s="53">
        <f>F62*E64/100+F62</f>
        <v>27707.999999999985</v>
      </c>
      <c r="H63" s="46" t="s">
        <v>28</v>
      </c>
      <c r="I63" s="46"/>
      <c r="J63" s="29">
        <f>J62-J65-J64</f>
        <v>27</v>
      </c>
      <c r="K63" s="46" t="s">
        <v>29</v>
      </c>
      <c r="L63" s="46"/>
      <c r="M63" s="30">
        <f>MIN(H3:H60)</f>
        <v>1.55</v>
      </c>
    </row>
    <row r="64" spans="3:13" ht="12.75">
      <c r="C64" s="43" t="s">
        <v>11</v>
      </c>
      <c r="D64" s="43"/>
      <c r="E64" s="50">
        <f>(E63-E62)/E62*100</f>
        <v>-7.640000000000055</v>
      </c>
      <c r="F64" s="54">
        <f>E64</f>
        <v>-7.640000000000055</v>
      </c>
      <c r="H64" s="47" t="s">
        <v>25</v>
      </c>
      <c r="I64" s="47"/>
      <c r="J64" s="27">
        <f>COUNTIF(K3:K60,0)</f>
        <v>20</v>
      </c>
      <c r="K64" s="46" t="s">
        <v>31</v>
      </c>
      <c r="L64" s="46"/>
      <c r="M64" s="30">
        <f>AVERAGE(H3:H60)</f>
        <v>1.6975438596491235</v>
      </c>
    </row>
    <row r="65" spans="3:10" ht="12.75">
      <c r="C65" s="25" t="s">
        <v>19</v>
      </c>
      <c r="D65" s="25"/>
      <c r="E65" s="51">
        <f>E63-E62</f>
        <v>-76.40000000000055</v>
      </c>
      <c r="F65" s="51">
        <f>F63-F62</f>
        <v>-2292.0000000000146</v>
      </c>
      <c r="H65" s="45" t="s">
        <v>26</v>
      </c>
      <c r="I65" s="45"/>
      <c r="J65" s="28">
        <v>10</v>
      </c>
    </row>
    <row r="66" ht="23.25">
      <c r="E66" s="34" t="s">
        <v>20</v>
      </c>
    </row>
    <row r="67" spans="2:6" ht="12.75">
      <c r="B67" s="42" t="s">
        <v>34</v>
      </c>
      <c r="C67" s="42"/>
      <c r="D67" s="42"/>
      <c r="E67" s="42"/>
      <c r="F67" s="42"/>
    </row>
    <row r="68" spans="7:11" ht="12.75">
      <c r="G68" s="33" t="s">
        <v>35</v>
      </c>
      <c r="H68" s="31"/>
      <c r="I68" s="2"/>
      <c r="J68" s="2"/>
      <c r="K68" s="2"/>
    </row>
    <row r="69" ht="12.75">
      <c r="J69" s="32" t="s">
        <v>94</v>
      </c>
    </row>
  </sheetData>
  <mergeCells count="12">
    <mergeCell ref="A1:I1"/>
    <mergeCell ref="C62:D62"/>
    <mergeCell ref="H62:I62"/>
    <mergeCell ref="K62:L62"/>
    <mergeCell ref="K63:L63"/>
    <mergeCell ref="C64:D64"/>
    <mergeCell ref="H64:I64"/>
    <mergeCell ref="K64:L64"/>
    <mergeCell ref="H65:I65"/>
    <mergeCell ref="B67:F67"/>
    <mergeCell ref="C63:D63"/>
    <mergeCell ref="H63:I63"/>
  </mergeCells>
  <hyperlinks>
    <hyperlink ref="J69" r:id="rId1" display="www.stavkiplus.ru/fixed.php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L54"/>
  <sheetViews>
    <sheetView zoomScale="70" zoomScaleNormal="70" workbookViewId="0" topLeftCell="A4">
      <selection activeCell="E41" sqref="E41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42" t="s">
        <v>148</v>
      </c>
      <c r="B1" s="42"/>
      <c r="C1" s="42"/>
      <c r="D1" s="42"/>
      <c r="E1" s="42"/>
      <c r="F1" s="42"/>
      <c r="G1" s="42"/>
      <c r="H1" s="42"/>
      <c r="I1" s="42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21</v>
      </c>
      <c r="K2" s="4" t="s">
        <v>22</v>
      </c>
    </row>
    <row r="3" spans="1:12" ht="18" customHeight="1" thickTop="1">
      <c r="A3" s="5">
        <v>1</v>
      </c>
      <c r="B3" s="21">
        <v>40576</v>
      </c>
      <c r="C3" s="6"/>
      <c r="D3" s="6" t="s">
        <v>8</v>
      </c>
      <c r="E3" s="13" t="s">
        <v>78</v>
      </c>
      <c r="F3" s="6" t="s">
        <v>104</v>
      </c>
      <c r="G3" s="26" t="s">
        <v>68</v>
      </c>
      <c r="H3" s="17">
        <v>1.8</v>
      </c>
      <c r="I3" s="9" t="s">
        <v>18</v>
      </c>
      <c r="J3" s="6">
        <v>100</v>
      </c>
      <c r="K3" s="6">
        <v>0</v>
      </c>
      <c r="L3" s="6"/>
    </row>
    <row r="4" spans="1:12" ht="12.75">
      <c r="A4" s="8">
        <v>2</v>
      </c>
      <c r="B4" s="21">
        <v>40576</v>
      </c>
      <c r="C4" s="6"/>
      <c r="D4" s="6" t="s">
        <v>8</v>
      </c>
      <c r="E4" s="13" t="s">
        <v>14</v>
      </c>
      <c r="F4" s="6" t="s">
        <v>102</v>
      </c>
      <c r="G4" s="26" t="s">
        <v>103</v>
      </c>
      <c r="H4" s="17">
        <v>1.65</v>
      </c>
      <c r="I4" s="9" t="s">
        <v>15</v>
      </c>
      <c r="J4" s="7">
        <v>100</v>
      </c>
      <c r="K4" s="6">
        <v>0</v>
      </c>
      <c r="L4" s="6"/>
    </row>
    <row r="5" spans="1:12" ht="12.75">
      <c r="A5" s="5">
        <v>3</v>
      </c>
      <c r="B5" s="21">
        <v>40577</v>
      </c>
      <c r="C5" s="6"/>
      <c r="D5" s="6" t="s">
        <v>47</v>
      </c>
      <c r="E5" s="6" t="s">
        <v>48</v>
      </c>
      <c r="F5" s="6" t="s">
        <v>105</v>
      </c>
      <c r="G5" s="6" t="s">
        <v>106</v>
      </c>
      <c r="H5" s="17">
        <v>1.89</v>
      </c>
      <c r="I5" s="22" t="s">
        <v>107</v>
      </c>
      <c r="J5" s="26">
        <v>100</v>
      </c>
      <c r="K5" s="6">
        <v>100</v>
      </c>
      <c r="L5" s="6"/>
    </row>
    <row r="6" spans="1:12" ht="12.75">
      <c r="A6" s="8">
        <v>4</v>
      </c>
      <c r="B6" s="21">
        <v>40577</v>
      </c>
      <c r="C6" s="6"/>
      <c r="D6" s="6" t="s">
        <v>8</v>
      </c>
      <c r="E6" s="13" t="s">
        <v>78</v>
      </c>
      <c r="F6" s="6" t="s">
        <v>108</v>
      </c>
      <c r="G6" s="6" t="s">
        <v>98</v>
      </c>
      <c r="H6" s="17">
        <v>1.9</v>
      </c>
      <c r="I6" s="10" t="s">
        <v>62</v>
      </c>
      <c r="J6" s="6">
        <v>100</v>
      </c>
      <c r="K6" s="6">
        <v>190</v>
      </c>
      <c r="L6" s="6"/>
    </row>
    <row r="7" spans="1:12" ht="12.75">
      <c r="A7" s="5">
        <v>5</v>
      </c>
      <c r="B7" s="21">
        <v>40578</v>
      </c>
      <c r="C7" s="6"/>
      <c r="D7" s="6" t="s">
        <v>8</v>
      </c>
      <c r="E7" s="6" t="s">
        <v>63</v>
      </c>
      <c r="F7" s="6" t="s">
        <v>109</v>
      </c>
      <c r="G7" s="26" t="s">
        <v>68</v>
      </c>
      <c r="H7" s="17">
        <v>2.1</v>
      </c>
      <c r="I7" s="9" t="s">
        <v>12</v>
      </c>
      <c r="J7" s="6">
        <v>80</v>
      </c>
      <c r="K7" s="6">
        <v>0</v>
      </c>
      <c r="L7" s="6"/>
    </row>
    <row r="8" spans="1:12" ht="14.25" customHeight="1">
      <c r="A8" s="8">
        <v>6</v>
      </c>
      <c r="B8" s="21">
        <v>40579</v>
      </c>
      <c r="D8" s="6" t="s">
        <v>8</v>
      </c>
      <c r="E8" s="13" t="s">
        <v>14</v>
      </c>
      <c r="F8" s="6" t="s">
        <v>110</v>
      </c>
      <c r="G8" s="26" t="s">
        <v>68</v>
      </c>
      <c r="H8" s="17">
        <v>1.73</v>
      </c>
      <c r="I8" s="10" t="s">
        <v>111</v>
      </c>
      <c r="J8" s="6">
        <v>100</v>
      </c>
      <c r="K8" s="6">
        <v>173</v>
      </c>
      <c r="L8" s="6"/>
    </row>
    <row r="9" spans="1:12" ht="12.75">
      <c r="A9" s="5">
        <v>7</v>
      </c>
      <c r="B9" s="21">
        <v>40580</v>
      </c>
      <c r="C9" s="6"/>
      <c r="D9" s="6" t="s">
        <v>8</v>
      </c>
      <c r="E9" s="13" t="s">
        <v>78</v>
      </c>
      <c r="F9" s="6" t="s">
        <v>112</v>
      </c>
      <c r="G9" s="6" t="s">
        <v>113</v>
      </c>
      <c r="H9" s="17">
        <v>1.9</v>
      </c>
      <c r="I9" s="10" t="s">
        <v>15</v>
      </c>
      <c r="J9" s="6">
        <v>100</v>
      </c>
      <c r="K9" s="6">
        <v>190</v>
      </c>
      <c r="L9" s="6"/>
    </row>
    <row r="10" spans="1:12" ht="12.75">
      <c r="A10" s="8">
        <v>8</v>
      </c>
      <c r="B10" s="21">
        <v>40580</v>
      </c>
      <c r="C10" s="6"/>
      <c r="D10" s="6" t="s">
        <v>8</v>
      </c>
      <c r="E10" s="6" t="s">
        <v>17</v>
      </c>
      <c r="F10" s="6" t="s">
        <v>114</v>
      </c>
      <c r="G10" s="6" t="s">
        <v>75</v>
      </c>
      <c r="H10" s="17">
        <v>2.42</v>
      </c>
      <c r="I10" s="10" t="s">
        <v>12</v>
      </c>
      <c r="J10" s="6">
        <v>80</v>
      </c>
      <c r="K10" s="6">
        <f>J10*H10</f>
        <v>193.6</v>
      </c>
      <c r="L10" s="6"/>
    </row>
    <row r="11" spans="1:12" ht="12.75">
      <c r="A11" s="5">
        <v>9</v>
      </c>
      <c r="B11" s="21">
        <v>40580</v>
      </c>
      <c r="C11" s="6"/>
      <c r="D11" s="13" t="s">
        <v>8</v>
      </c>
      <c r="E11" s="6" t="s">
        <v>63</v>
      </c>
      <c r="F11" s="13" t="s">
        <v>115</v>
      </c>
      <c r="G11" s="13" t="s">
        <v>13</v>
      </c>
      <c r="H11" s="18">
        <v>1.55</v>
      </c>
      <c r="I11" s="22" t="s">
        <v>12</v>
      </c>
      <c r="J11" s="19">
        <v>100</v>
      </c>
      <c r="K11" s="19">
        <v>100</v>
      </c>
      <c r="L11" s="6"/>
    </row>
    <row r="12" spans="1:12" ht="12.75" customHeight="1">
      <c r="A12" s="8">
        <v>10</v>
      </c>
      <c r="B12" s="21">
        <v>40583</v>
      </c>
      <c r="C12" s="6"/>
      <c r="D12" s="13" t="s">
        <v>8</v>
      </c>
      <c r="E12" s="13" t="s">
        <v>116</v>
      </c>
      <c r="F12" s="6" t="s">
        <v>117</v>
      </c>
      <c r="G12" s="26" t="s">
        <v>68</v>
      </c>
      <c r="H12" s="18">
        <v>1.85</v>
      </c>
      <c r="I12" s="22" t="s">
        <v>59</v>
      </c>
      <c r="J12" s="19">
        <v>80</v>
      </c>
      <c r="K12" s="19">
        <v>80</v>
      </c>
      <c r="L12" s="6"/>
    </row>
    <row r="13" spans="1:12" ht="12.75" customHeight="1">
      <c r="A13" s="5">
        <v>11</v>
      </c>
      <c r="B13" s="21">
        <v>40583</v>
      </c>
      <c r="C13" s="6"/>
      <c r="D13" s="13" t="s">
        <v>8</v>
      </c>
      <c r="E13" s="13" t="s">
        <v>116</v>
      </c>
      <c r="F13" s="13" t="s">
        <v>118</v>
      </c>
      <c r="G13" s="26" t="s">
        <v>68</v>
      </c>
      <c r="H13" s="18">
        <v>1.72</v>
      </c>
      <c r="I13" s="9" t="s">
        <v>18</v>
      </c>
      <c r="J13" s="19">
        <v>90</v>
      </c>
      <c r="K13" s="19">
        <v>0</v>
      </c>
      <c r="L13" s="6"/>
    </row>
    <row r="14" spans="1:12" ht="12.75" customHeight="1">
      <c r="A14" s="8">
        <v>12</v>
      </c>
      <c r="B14" s="21">
        <v>40583</v>
      </c>
      <c r="C14" s="6"/>
      <c r="D14" s="13" t="s">
        <v>8</v>
      </c>
      <c r="E14" s="13" t="s">
        <v>116</v>
      </c>
      <c r="F14" s="6" t="s">
        <v>119</v>
      </c>
      <c r="G14" s="26" t="s">
        <v>120</v>
      </c>
      <c r="H14" s="18">
        <v>1.7</v>
      </c>
      <c r="I14" s="10" t="s">
        <v>59</v>
      </c>
      <c r="J14" s="19">
        <v>90</v>
      </c>
      <c r="K14" s="19">
        <f>J14*H14</f>
        <v>153</v>
      </c>
      <c r="L14" s="6"/>
    </row>
    <row r="15" spans="1:12" ht="12.75" customHeight="1">
      <c r="A15" s="5">
        <v>13</v>
      </c>
      <c r="B15" s="20">
        <v>40586</v>
      </c>
      <c r="C15" s="16"/>
      <c r="D15" s="13" t="s">
        <v>8</v>
      </c>
      <c r="E15" s="13" t="s">
        <v>14</v>
      </c>
      <c r="F15" s="6" t="s">
        <v>121</v>
      </c>
      <c r="G15" s="6" t="s">
        <v>122</v>
      </c>
      <c r="H15" s="18">
        <v>1.6</v>
      </c>
      <c r="I15" s="22" t="s">
        <v>76</v>
      </c>
      <c r="J15" s="19">
        <v>100</v>
      </c>
      <c r="K15" s="19">
        <v>100</v>
      </c>
      <c r="L15" s="6"/>
    </row>
    <row r="16" spans="1:12" ht="12.75" customHeight="1">
      <c r="A16" s="8">
        <v>14</v>
      </c>
      <c r="B16" s="20">
        <v>40587</v>
      </c>
      <c r="C16" s="16"/>
      <c r="D16" s="6" t="s">
        <v>8</v>
      </c>
      <c r="E16" s="13" t="s">
        <v>78</v>
      </c>
      <c r="F16" s="6" t="s">
        <v>123</v>
      </c>
      <c r="G16" s="6" t="s">
        <v>82</v>
      </c>
      <c r="H16" s="18">
        <v>1.55</v>
      </c>
      <c r="I16" s="10" t="s">
        <v>62</v>
      </c>
      <c r="J16" s="19">
        <v>100</v>
      </c>
      <c r="K16" s="19">
        <v>155</v>
      </c>
      <c r="L16" s="6"/>
    </row>
    <row r="17" spans="1:12" ht="15" customHeight="1">
      <c r="A17" s="5">
        <v>15</v>
      </c>
      <c r="B17" s="20">
        <v>40587</v>
      </c>
      <c r="C17" s="16"/>
      <c r="D17" s="6" t="s">
        <v>8</v>
      </c>
      <c r="E17" s="13" t="s">
        <v>78</v>
      </c>
      <c r="F17" s="26" t="s">
        <v>124</v>
      </c>
      <c r="G17" s="6" t="s">
        <v>75</v>
      </c>
      <c r="H17" s="18">
        <v>1.65</v>
      </c>
      <c r="I17" s="9" t="s">
        <v>91</v>
      </c>
      <c r="J17" s="19">
        <v>100</v>
      </c>
      <c r="K17" s="6">
        <v>0</v>
      </c>
      <c r="L17" s="6"/>
    </row>
    <row r="18" spans="1:12" ht="12.75" customHeight="1">
      <c r="A18" s="8">
        <v>16</v>
      </c>
      <c r="B18" s="20">
        <v>40587</v>
      </c>
      <c r="D18" s="6" t="s">
        <v>8</v>
      </c>
      <c r="E18" s="6" t="s">
        <v>17</v>
      </c>
      <c r="F18" s="6" t="s">
        <v>125</v>
      </c>
      <c r="G18" s="6" t="s">
        <v>98</v>
      </c>
      <c r="H18" s="18">
        <v>1.72</v>
      </c>
      <c r="I18" s="9" t="s">
        <v>126</v>
      </c>
      <c r="J18" s="19">
        <v>100</v>
      </c>
      <c r="K18" s="19">
        <v>100</v>
      </c>
      <c r="L18" s="6"/>
    </row>
    <row r="19" spans="1:12" ht="15.75" customHeight="1">
      <c r="A19" s="5">
        <v>17</v>
      </c>
      <c r="B19" s="20">
        <v>40588</v>
      </c>
      <c r="C19" s="15"/>
      <c r="D19" s="6" t="s">
        <v>23</v>
      </c>
      <c r="E19" s="6" t="s">
        <v>24</v>
      </c>
      <c r="F19" s="16" t="s">
        <v>127</v>
      </c>
      <c r="G19" s="6" t="s">
        <v>80</v>
      </c>
      <c r="H19" s="18">
        <v>1.65</v>
      </c>
      <c r="I19" s="9" t="s">
        <v>128</v>
      </c>
      <c r="J19" s="19">
        <v>80</v>
      </c>
      <c r="K19" s="19">
        <v>0</v>
      </c>
      <c r="L19" s="6"/>
    </row>
    <row r="20" spans="1:12" ht="15.75" customHeight="1">
      <c r="A20" s="8">
        <v>18</v>
      </c>
      <c r="B20" s="20">
        <v>40589</v>
      </c>
      <c r="C20" s="15"/>
      <c r="D20" s="6" t="s">
        <v>8</v>
      </c>
      <c r="E20" s="13" t="s">
        <v>130</v>
      </c>
      <c r="F20" s="6" t="s">
        <v>131</v>
      </c>
      <c r="G20" s="6" t="s">
        <v>80</v>
      </c>
      <c r="H20" s="18">
        <v>1.72</v>
      </c>
      <c r="I20" s="9" t="s">
        <v>18</v>
      </c>
      <c r="J20" s="19">
        <v>90</v>
      </c>
      <c r="K20" s="19">
        <v>0</v>
      </c>
      <c r="L20" s="6"/>
    </row>
    <row r="21" spans="1:12" ht="15" customHeight="1">
      <c r="A21" s="5">
        <v>19</v>
      </c>
      <c r="B21" s="20">
        <v>40590</v>
      </c>
      <c r="C21" s="15"/>
      <c r="D21" s="6" t="s">
        <v>23</v>
      </c>
      <c r="E21" s="13" t="s">
        <v>132</v>
      </c>
      <c r="F21" s="6" t="s">
        <v>129</v>
      </c>
      <c r="G21" s="6" t="s">
        <v>133</v>
      </c>
      <c r="H21" s="18">
        <v>1.76</v>
      </c>
      <c r="I21" s="10" t="s">
        <v>134</v>
      </c>
      <c r="J21" s="19">
        <v>100</v>
      </c>
      <c r="K21" s="19">
        <v>176</v>
      </c>
      <c r="L21" s="6"/>
    </row>
    <row r="22" spans="1:12" ht="12.75">
      <c r="A22" s="5">
        <v>20</v>
      </c>
      <c r="B22" s="20">
        <v>40590</v>
      </c>
      <c r="C22" s="26"/>
      <c r="D22" s="6" t="s">
        <v>69</v>
      </c>
      <c r="E22" s="13" t="s">
        <v>135</v>
      </c>
      <c r="F22" s="7" t="s">
        <v>136</v>
      </c>
      <c r="G22" s="6" t="s">
        <v>80</v>
      </c>
      <c r="H22" s="18">
        <v>1.53</v>
      </c>
      <c r="I22" s="9" t="s">
        <v>137</v>
      </c>
      <c r="J22" s="19">
        <v>100</v>
      </c>
      <c r="K22" s="19">
        <v>0</v>
      </c>
      <c r="L22" s="6"/>
    </row>
    <row r="23" spans="1:12" ht="12.75">
      <c r="A23" s="5">
        <v>21</v>
      </c>
      <c r="B23" s="20">
        <v>40591</v>
      </c>
      <c r="C23" s="26"/>
      <c r="D23" s="6" t="s">
        <v>8</v>
      </c>
      <c r="E23" s="13" t="s">
        <v>138</v>
      </c>
      <c r="F23" s="26" t="s">
        <v>139</v>
      </c>
      <c r="G23" s="14" t="s">
        <v>75</v>
      </c>
      <c r="H23" s="18">
        <v>1.65</v>
      </c>
      <c r="I23" s="10" t="s">
        <v>84</v>
      </c>
      <c r="J23" s="26">
        <v>100</v>
      </c>
      <c r="K23" s="26">
        <v>165</v>
      </c>
      <c r="L23" s="6"/>
    </row>
    <row r="24" spans="1:12" ht="12.75">
      <c r="A24" s="5">
        <v>22</v>
      </c>
      <c r="B24" s="20">
        <v>40591</v>
      </c>
      <c r="C24" s="26"/>
      <c r="D24" s="6" t="s">
        <v>8</v>
      </c>
      <c r="E24" s="13" t="s">
        <v>138</v>
      </c>
      <c r="F24" s="6" t="s">
        <v>140</v>
      </c>
      <c r="G24" s="14" t="s">
        <v>75</v>
      </c>
      <c r="H24" s="18">
        <v>1.75</v>
      </c>
      <c r="I24" s="10" t="s">
        <v>126</v>
      </c>
      <c r="J24" s="19">
        <v>80</v>
      </c>
      <c r="K24" s="19">
        <f>J24*H24</f>
        <v>140</v>
      </c>
      <c r="L24" s="6"/>
    </row>
    <row r="25" spans="1:12" ht="12.75">
      <c r="A25" s="5">
        <v>23</v>
      </c>
      <c r="B25" s="20">
        <v>40591</v>
      </c>
      <c r="C25" s="26"/>
      <c r="D25" s="6" t="s">
        <v>8</v>
      </c>
      <c r="E25" s="13" t="s">
        <v>138</v>
      </c>
      <c r="F25" s="6" t="s">
        <v>141</v>
      </c>
      <c r="G25" s="14" t="s">
        <v>13</v>
      </c>
      <c r="H25" s="18">
        <v>1.8</v>
      </c>
      <c r="I25" s="9" t="s">
        <v>142</v>
      </c>
      <c r="J25" s="19">
        <v>80</v>
      </c>
      <c r="K25" s="19">
        <v>0</v>
      </c>
      <c r="L25" s="6"/>
    </row>
    <row r="26" spans="1:12" ht="12.75">
      <c r="A26" s="5">
        <v>24</v>
      </c>
      <c r="B26" s="20">
        <v>40593</v>
      </c>
      <c r="C26" s="6"/>
      <c r="D26" s="6" t="s">
        <v>8</v>
      </c>
      <c r="E26" s="6" t="s">
        <v>63</v>
      </c>
      <c r="F26" s="6" t="s">
        <v>143</v>
      </c>
      <c r="G26" s="14" t="s">
        <v>13</v>
      </c>
      <c r="H26" s="18">
        <v>1.55</v>
      </c>
      <c r="I26" s="10" t="s">
        <v>111</v>
      </c>
      <c r="J26" s="19">
        <v>100</v>
      </c>
      <c r="K26" s="19">
        <v>155</v>
      </c>
      <c r="L26" s="6"/>
    </row>
    <row r="27" spans="1:11" ht="12.75">
      <c r="A27" s="5">
        <v>25</v>
      </c>
      <c r="B27" s="20">
        <v>40593</v>
      </c>
      <c r="D27" s="6" t="s">
        <v>8</v>
      </c>
      <c r="E27" s="13" t="s">
        <v>78</v>
      </c>
      <c r="F27" s="6" t="s">
        <v>144</v>
      </c>
      <c r="G27" s="14" t="s">
        <v>68</v>
      </c>
      <c r="H27" s="18">
        <v>1.71</v>
      </c>
      <c r="I27" s="22" t="s">
        <v>59</v>
      </c>
      <c r="J27" s="19">
        <v>100</v>
      </c>
      <c r="K27" s="19">
        <v>100</v>
      </c>
    </row>
    <row r="28" spans="1:11" ht="12.75">
      <c r="A28" s="5">
        <v>26</v>
      </c>
      <c r="B28" s="20">
        <v>40563</v>
      </c>
      <c r="D28" s="6" t="s">
        <v>8</v>
      </c>
      <c r="E28" s="13" t="s">
        <v>78</v>
      </c>
      <c r="F28" s="6" t="s">
        <v>145</v>
      </c>
      <c r="G28" s="14" t="s">
        <v>68</v>
      </c>
      <c r="H28" s="18">
        <v>1.65</v>
      </c>
      <c r="I28" s="38" t="s">
        <v>12</v>
      </c>
      <c r="J28" s="19">
        <v>70</v>
      </c>
      <c r="K28" s="19">
        <v>0</v>
      </c>
    </row>
    <row r="29" spans="1:11" ht="12.75">
      <c r="A29" s="5">
        <v>27</v>
      </c>
      <c r="B29" s="20">
        <v>40563</v>
      </c>
      <c r="D29" s="6" t="s">
        <v>8</v>
      </c>
      <c r="E29" s="13" t="s">
        <v>78</v>
      </c>
      <c r="F29" s="6" t="s">
        <v>146</v>
      </c>
      <c r="G29" s="14" t="s">
        <v>68</v>
      </c>
      <c r="H29" s="17">
        <v>1.75</v>
      </c>
      <c r="I29" s="22" t="s">
        <v>59</v>
      </c>
      <c r="J29" s="19">
        <v>100</v>
      </c>
      <c r="K29" s="19">
        <v>100</v>
      </c>
    </row>
    <row r="30" spans="1:11" ht="12.75">
      <c r="A30" s="5">
        <v>28</v>
      </c>
      <c r="B30" s="20">
        <v>40595</v>
      </c>
      <c r="D30" s="6" t="s">
        <v>8</v>
      </c>
      <c r="E30" s="6" t="s">
        <v>17</v>
      </c>
      <c r="F30" s="6" t="s">
        <v>147</v>
      </c>
      <c r="G30" s="14" t="s">
        <v>13</v>
      </c>
      <c r="H30" s="17">
        <v>1.55</v>
      </c>
      <c r="I30" s="10" t="s">
        <v>59</v>
      </c>
      <c r="J30" s="19">
        <v>100</v>
      </c>
      <c r="K30" s="19">
        <v>155</v>
      </c>
    </row>
    <row r="31" spans="1:11" ht="12.75" customHeight="1">
      <c r="A31" s="5">
        <v>29</v>
      </c>
      <c r="B31" s="20">
        <v>40596</v>
      </c>
      <c r="D31" s="6" t="s">
        <v>8</v>
      </c>
      <c r="E31" s="13" t="s">
        <v>138</v>
      </c>
      <c r="F31" s="6" t="s">
        <v>149</v>
      </c>
      <c r="G31" s="14" t="s">
        <v>75</v>
      </c>
      <c r="H31" s="17">
        <v>1.9</v>
      </c>
      <c r="I31" s="10" t="s">
        <v>18</v>
      </c>
      <c r="J31" s="19">
        <v>100</v>
      </c>
      <c r="K31" s="19">
        <v>190</v>
      </c>
    </row>
    <row r="32" spans="1:11" ht="12.75">
      <c r="A32" s="5">
        <v>30</v>
      </c>
      <c r="B32" s="20">
        <v>40597</v>
      </c>
      <c r="D32" s="6" t="s">
        <v>8</v>
      </c>
      <c r="E32" s="13" t="s">
        <v>78</v>
      </c>
      <c r="F32" s="6" t="s">
        <v>150</v>
      </c>
      <c r="G32" s="14" t="s">
        <v>75</v>
      </c>
      <c r="H32" s="17">
        <v>1.62</v>
      </c>
      <c r="I32" s="10" t="s">
        <v>126</v>
      </c>
      <c r="J32" s="19">
        <v>100</v>
      </c>
      <c r="K32" s="19">
        <v>162</v>
      </c>
    </row>
    <row r="33" spans="1:11" ht="12.75">
      <c r="A33" s="5">
        <v>31</v>
      </c>
      <c r="B33" s="20">
        <v>40597</v>
      </c>
      <c r="D33" s="6" t="s">
        <v>8</v>
      </c>
      <c r="E33" s="13" t="s">
        <v>130</v>
      </c>
      <c r="F33" s="6" t="s">
        <v>151</v>
      </c>
      <c r="G33" s="14" t="s">
        <v>13</v>
      </c>
      <c r="H33" s="17">
        <v>1.6</v>
      </c>
      <c r="I33" s="9" t="s">
        <v>126</v>
      </c>
      <c r="J33" s="19">
        <v>80</v>
      </c>
      <c r="K33" s="19">
        <v>0</v>
      </c>
    </row>
    <row r="34" spans="1:11" ht="12.75">
      <c r="A34" s="5">
        <v>32</v>
      </c>
      <c r="B34" s="20">
        <v>40598</v>
      </c>
      <c r="D34" s="6" t="s">
        <v>8</v>
      </c>
      <c r="E34" s="13" t="s">
        <v>138</v>
      </c>
      <c r="F34" s="6" t="s">
        <v>152</v>
      </c>
      <c r="G34" s="14" t="s">
        <v>153</v>
      </c>
      <c r="H34" s="17">
        <v>1.75</v>
      </c>
      <c r="I34" s="39" t="s">
        <v>15</v>
      </c>
      <c r="J34" s="19">
        <v>100</v>
      </c>
      <c r="K34" s="19">
        <v>175</v>
      </c>
    </row>
    <row r="35" spans="1:11" ht="12.75">
      <c r="A35" s="5">
        <v>33</v>
      </c>
      <c r="B35" s="20">
        <v>40598</v>
      </c>
      <c r="D35" s="6" t="s">
        <v>8</v>
      </c>
      <c r="E35" s="13" t="s">
        <v>138</v>
      </c>
      <c r="F35" s="6" t="s">
        <v>154</v>
      </c>
      <c r="G35" s="14" t="s">
        <v>54</v>
      </c>
      <c r="H35" s="17">
        <v>1.67</v>
      </c>
      <c r="I35" s="38" t="s">
        <v>155</v>
      </c>
      <c r="J35" s="19">
        <v>80</v>
      </c>
      <c r="K35" s="19">
        <v>0</v>
      </c>
    </row>
    <row r="36" spans="1:11" ht="12.75">
      <c r="A36" s="5">
        <v>34</v>
      </c>
      <c r="B36" s="20">
        <v>40600</v>
      </c>
      <c r="D36" s="13" t="s">
        <v>8</v>
      </c>
      <c r="E36" s="13" t="s">
        <v>14</v>
      </c>
      <c r="F36" s="6" t="s">
        <v>156</v>
      </c>
      <c r="G36" s="6" t="s">
        <v>98</v>
      </c>
      <c r="H36" s="17">
        <v>2</v>
      </c>
      <c r="I36" s="39" t="s">
        <v>157</v>
      </c>
      <c r="J36" s="6">
        <v>100</v>
      </c>
      <c r="K36" s="19">
        <v>200</v>
      </c>
    </row>
    <row r="37" spans="1:11" ht="12.75">
      <c r="A37" s="5">
        <v>35</v>
      </c>
      <c r="B37" s="20">
        <v>40600</v>
      </c>
      <c r="D37" s="6" t="s">
        <v>69</v>
      </c>
      <c r="E37" s="13" t="s">
        <v>159</v>
      </c>
      <c r="F37" s="6" t="s">
        <v>158</v>
      </c>
      <c r="G37" s="14" t="s">
        <v>61</v>
      </c>
      <c r="H37" s="17">
        <v>2.15</v>
      </c>
      <c r="I37" s="37" t="s">
        <v>160</v>
      </c>
      <c r="J37" s="19">
        <v>100</v>
      </c>
      <c r="K37" s="19">
        <v>215</v>
      </c>
    </row>
    <row r="38" spans="1:11" ht="12.75">
      <c r="A38" s="5">
        <v>36</v>
      </c>
      <c r="B38" s="20">
        <v>40601</v>
      </c>
      <c r="D38" s="6" t="s">
        <v>8</v>
      </c>
      <c r="E38" s="13" t="s">
        <v>78</v>
      </c>
      <c r="F38" s="6" t="s">
        <v>161</v>
      </c>
      <c r="G38" s="14" t="s">
        <v>68</v>
      </c>
      <c r="H38" s="17">
        <v>2</v>
      </c>
      <c r="I38" s="9" t="s">
        <v>155</v>
      </c>
      <c r="J38" s="19">
        <v>90</v>
      </c>
      <c r="K38" s="19">
        <v>0</v>
      </c>
    </row>
    <row r="39" spans="1:11" ht="12.75">
      <c r="A39" s="5">
        <v>37</v>
      </c>
      <c r="B39" s="20">
        <v>40601</v>
      </c>
      <c r="D39" s="6" t="s">
        <v>8</v>
      </c>
      <c r="E39" s="13" t="s">
        <v>78</v>
      </c>
      <c r="F39" s="6" t="s">
        <v>162</v>
      </c>
      <c r="G39" s="14" t="s">
        <v>163</v>
      </c>
      <c r="H39" s="17">
        <v>1.75</v>
      </c>
      <c r="I39" s="22" t="s">
        <v>18</v>
      </c>
      <c r="J39" s="19">
        <v>80</v>
      </c>
      <c r="K39" s="19">
        <v>80</v>
      </c>
    </row>
    <row r="40" ht="12.75">
      <c r="A40" s="5">
        <v>38</v>
      </c>
    </row>
    <row r="41" ht="12.75">
      <c r="A41" s="5">
        <v>39</v>
      </c>
    </row>
    <row r="42" ht="12.75">
      <c r="A42" s="5">
        <v>40</v>
      </c>
    </row>
    <row r="43" ht="15" customHeight="1">
      <c r="A43" s="5">
        <v>41</v>
      </c>
    </row>
    <row r="44" ht="12.75">
      <c r="A44" s="5">
        <v>42</v>
      </c>
    </row>
    <row r="47" spans="2:12" ht="12.75">
      <c r="B47" s="43" t="s">
        <v>9</v>
      </c>
      <c r="C47" s="43"/>
      <c r="D47" s="1">
        <v>1000</v>
      </c>
      <c r="E47" s="2">
        <v>30000</v>
      </c>
      <c r="G47" s="44" t="s">
        <v>27</v>
      </c>
      <c r="H47" s="44"/>
      <c r="I47" s="6">
        <f>COUNT(B3:C45)</f>
        <v>37</v>
      </c>
      <c r="J47" s="46" t="s">
        <v>30</v>
      </c>
      <c r="K47" s="46"/>
      <c r="L47" s="30">
        <f>MAX(H3:H44)</f>
        <v>2.42</v>
      </c>
    </row>
    <row r="48" spans="2:12" ht="12.75">
      <c r="B48" s="43" t="s">
        <v>10</v>
      </c>
      <c r="C48" s="43"/>
      <c r="D48" s="11">
        <f>D47-SUM(J3:J38)+SUM(K3:K38)</f>
        <v>1097.6</v>
      </c>
      <c r="E48" s="23">
        <f>E47*D49/100+E47</f>
        <v>32928</v>
      </c>
      <c r="G48" s="46" t="s">
        <v>28</v>
      </c>
      <c r="H48" s="46"/>
      <c r="I48" s="29">
        <f>I47-I49-I50</f>
        <v>16</v>
      </c>
      <c r="J48" s="46" t="s">
        <v>29</v>
      </c>
      <c r="K48" s="46"/>
      <c r="L48" s="30">
        <f>MIN(H3:H44)</f>
        <v>1.53</v>
      </c>
    </row>
    <row r="49" spans="2:12" ht="12.75">
      <c r="B49" s="43" t="s">
        <v>11</v>
      </c>
      <c r="C49" s="43"/>
      <c r="D49" s="12">
        <f>(D48-D47)/D47*100</f>
        <v>9.759999999999991</v>
      </c>
      <c r="E49" s="24">
        <f>D49</f>
        <v>9.759999999999991</v>
      </c>
      <c r="G49" s="47" t="s">
        <v>25</v>
      </c>
      <c r="H49" s="47"/>
      <c r="I49" s="27">
        <f>COUNTIF(K3:K44,0)</f>
        <v>13</v>
      </c>
      <c r="J49" s="46" t="s">
        <v>31</v>
      </c>
      <c r="K49" s="46"/>
      <c r="L49" s="30">
        <f>AVERAGE(H3:H44)</f>
        <v>1.7632432432432428</v>
      </c>
    </row>
    <row r="50" spans="2:9" ht="12.75">
      <c r="B50" s="25" t="s">
        <v>19</v>
      </c>
      <c r="C50" s="25"/>
      <c r="D50" s="25">
        <f>D48-D47</f>
        <v>97.59999999999991</v>
      </c>
      <c r="E50" s="25">
        <f>E48-E47</f>
        <v>2928</v>
      </c>
      <c r="G50" s="45" t="s">
        <v>26</v>
      </c>
      <c r="H50" s="45"/>
      <c r="I50" s="28">
        <v>8</v>
      </c>
    </row>
    <row r="51" ht="23.25">
      <c r="D51" s="34" t="s">
        <v>20</v>
      </c>
    </row>
    <row r="52" spans="1:5" ht="12.75">
      <c r="A52" s="42" t="s">
        <v>34</v>
      </c>
      <c r="B52" s="42"/>
      <c r="C52" s="42"/>
      <c r="D52" s="42"/>
      <c r="E52" s="42"/>
    </row>
    <row r="53" spans="6:10" ht="12.75">
      <c r="F53" s="33" t="s">
        <v>35</v>
      </c>
      <c r="G53" s="31"/>
      <c r="H53" s="2"/>
      <c r="I53" s="2"/>
      <c r="J53" s="2"/>
    </row>
    <row r="54" ht="12.75">
      <c r="I54" s="32" t="s">
        <v>94</v>
      </c>
    </row>
  </sheetData>
  <mergeCells count="12">
    <mergeCell ref="J47:K47"/>
    <mergeCell ref="J48:K48"/>
    <mergeCell ref="B49:C49"/>
    <mergeCell ref="G49:H49"/>
    <mergeCell ref="J49:K49"/>
    <mergeCell ref="B48:C48"/>
    <mergeCell ref="G48:H48"/>
    <mergeCell ref="A52:E52"/>
    <mergeCell ref="A1:I1"/>
    <mergeCell ref="B47:C47"/>
    <mergeCell ref="G47:H47"/>
    <mergeCell ref="G50:H50"/>
  </mergeCells>
  <hyperlinks>
    <hyperlink ref="I54" r:id="rId1" display="www.stavkiplus.ru/fixed.php"/>
  </hyperlinks>
  <printOptions/>
  <pageMargins left="0.75" right="0.75" top="1" bottom="1" header="0.5" footer="0.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L54"/>
  <sheetViews>
    <sheetView zoomScale="70" zoomScaleNormal="70" workbookViewId="0" topLeftCell="A1">
      <selection activeCell="O35" sqref="A1:IV16384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42" t="s">
        <v>167</v>
      </c>
      <c r="B1" s="42"/>
      <c r="C1" s="42"/>
      <c r="D1" s="42"/>
      <c r="E1" s="42"/>
      <c r="F1" s="42"/>
      <c r="G1" s="42"/>
      <c r="H1" s="42"/>
      <c r="I1" s="42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21</v>
      </c>
      <c r="K2" s="4" t="s">
        <v>22</v>
      </c>
    </row>
    <row r="3" spans="1:12" ht="18" customHeight="1" thickTop="1">
      <c r="A3" s="5">
        <v>1</v>
      </c>
      <c r="B3" s="21">
        <v>40603</v>
      </c>
      <c r="C3" s="6"/>
      <c r="D3" s="6" t="s">
        <v>8</v>
      </c>
      <c r="E3" s="13" t="s">
        <v>165</v>
      </c>
      <c r="F3" s="6" t="s">
        <v>164</v>
      </c>
      <c r="G3" s="26" t="s">
        <v>75</v>
      </c>
      <c r="H3" s="17">
        <v>1.8</v>
      </c>
      <c r="I3" s="9" t="s">
        <v>166</v>
      </c>
      <c r="J3" s="6">
        <v>80</v>
      </c>
      <c r="K3" s="6">
        <v>0</v>
      </c>
      <c r="L3" s="6"/>
    </row>
    <row r="4" spans="1:12" ht="12.75">
      <c r="A4" s="8">
        <v>2</v>
      </c>
      <c r="B4" s="21">
        <v>40603</v>
      </c>
      <c r="C4" s="6"/>
      <c r="D4" s="6" t="s">
        <v>8</v>
      </c>
      <c r="E4" s="13" t="s">
        <v>14</v>
      </c>
      <c r="F4" s="6" t="s">
        <v>168</v>
      </c>
      <c r="G4" s="26" t="s">
        <v>169</v>
      </c>
      <c r="H4" s="17">
        <v>1.73</v>
      </c>
      <c r="I4" s="9" t="s">
        <v>76</v>
      </c>
      <c r="J4" s="7">
        <v>90</v>
      </c>
      <c r="K4" s="6">
        <v>0</v>
      </c>
      <c r="L4" s="6"/>
    </row>
    <row r="5" spans="1:12" ht="12.75">
      <c r="A5" s="5">
        <v>3</v>
      </c>
      <c r="B5" s="21">
        <v>40604</v>
      </c>
      <c r="C5" s="6"/>
      <c r="D5" s="6" t="s">
        <v>8</v>
      </c>
      <c r="E5" s="6" t="s">
        <v>170</v>
      </c>
      <c r="F5" s="6" t="s">
        <v>171</v>
      </c>
      <c r="G5" s="6" t="s">
        <v>120</v>
      </c>
      <c r="H5" s="17">
        <v>1.75</v>
      </c>
      <c r="I5" s="10" t="s">
        <v>12</v>
      </c>
      <c r="J5" s="26">
        <v>90</v>
      </c>
      <c r="K5" s="6">
        <f>J5*H5</f>
        <v>157.5</v>
      </c>
      <c r="L5" s="6"/>
    </row>
    <row r="6" spans="1:12" ht="12.75">
      <c r="A6" s="8">
        <v>4</v>
      </c>
      <c r="B6" s="21">
        <v>40605</v>
      </c>
      <c r="C6" s="6"/>
      <c r="D6" s="6" t="s">
        <v>8</v>
      </c>
      <c r="E6" s="13" t="s">
        <v>165</v>
      </c>
      <c r="F6" s="6" t="s">
        <v>172</v>
      </c>
      <c r="G6" s="6" t="s">
        <v>61</v>
      </c>
      <c r="H6" s="17">
        <v>1.75</v>
      </c>
      <c r="I6" s="10" t="s">
        <v>84</v>
      </c>
      <c r="J6" s="6">
        <v>100</v>
      </c>
      <c r="K6" s="6">
        <v>175</v>
      </c>
      <c r="L6" s="6"/>
    </row>
    <row r="7" spans="1:12" ht="12.75">
      <c r="A7" s="5">
        <v>5</v>
      </c>
      <c r="B7" s="21">
        <v>40606</v>
      </c>
      <c r="C7" s="6"/>
      <c r="D7" s="6" t="s">
        <v>8</v>
      </c>
      <c r="E7" s="6" t="s">
        <v>174</v>
      </c>
      <c r="F7" s="6" t="s">
        <v>173</v>
      </c>
      <c r="G7" s="26" t="s">
        <v>75</v>
      </c>
      <c r="H7" s="17">
        <v>1.65</v>
      </c>
      <c r="I7" s="9" t="s">
        <v>157</v>
      </c>
      <c r="J7" s="6">
        <v>80</v>
      </c>
      <c r="K7" s="6">
        <v>0</v>
      </c>
      <c r="L7" s="6"/>
    </row>
    <row r="8" spans="1:12" ht="14.25" customHeight="1">
      <c r="A8" s="8">
        <v>6</v>
      </c>
      <c r="B8" s="21">
        <v>40606</v>
      </c>
      <c r="D8" s="6" t="s">
        <v>23</v>
      </c>
      <c r="E8" s="13" t="s">
        <v>175</v>
      </c>
      <c r="F8" s="6" t="s">
        <v>176</v>
      </c>
      <c r="G8" s="26" t="s">
        <v>80</v>
      </c>
      <c r="H8" s="17">
        <v>2.1</v>
      </c>
      <c r="I8" s="10" t="s">
        <v>177</v>
      </c>
      <c r="J8" s="6">
        <v>90</v>
      </c>
      <c r="K8" s="6">
        <f>J8*H8</f>
        <v>189</v>
      </c>
      <c r="L8" s="6"/>
    </row>
    <row r="9" spans="1:12" ht="12.75">
      <c r="A9" s="5">
        <v>7</v>
      </c>
      <c r="B9" s="21">
        <v>40607</v>
      </c>
      <c r="C9" s="6"/>
      <c r="D9" s="6" t="s">
        <v>8</v>
      </c>
      <c r="E9" s="13" t="s">
        <v>14</v>
      </c>
      <c r="F9" s="6" t="s">
        <v>178</v>
      </c>
      <c r="G9" s="6" t="s">
        <v>13</v>
      </c>
      <c r="H9" s="17">
        <v>1.6</v>
      </c>
      <c r="I9" s="9" t="s">
        <v>16</v>
      </c>
      <c r="J9" s="6">
        <v>80</v>
      </c>
      <c r="K9" s="6">
        <v>0</v>
      </c>
      <c r="L9" s="6"/>
    </row>
    <row r="10" spans="1:12" ht="12.75">
      <c r="A10" s="8">
        <v>8</v>
      </c>
      <c r="B10" s="21">
        <v>40607</v>
      </c>
      <c r="C10" s="6"/>
      <c r="D10" s="6" t="s">
        <v>8</v>
      </c>
      <c r="E10" s="6" t="s">
        <v>63</v>
      </c>
      <c r="F10" s="6" t="s">
        <v>179</v>
      </c>
      <c r="G10" s="6" t="s">
        <v>80</v>
      </c>
      <c r="H10" s="17">
        <v>1.87</v>
      </c>
      <c r="I10" s="10" t="s">
        <v>180</v>
      </c>
      <c r="J10" s="6">
        <v>90</v>
      </c>
      <c r="K10" s="6">
        <f>J10*H10</f>
        <v>168.3</v>
      </c>
      <c r="L10" s="6"/>
    </row>
    <row r="11" spans="1:12" ht="12.75">
      <c r="A11" s="5">
        <v>9</v>
      </c>
      <c r="B11" s="21">
        <v>40607</v>
      </c>
      <c r="C11" s="6"/>
      <c r="D11" s="6" t="s">
        <v>8</v>
      </c>
      <c r="E11" s="13" t="s">
        <v>14</v>
      </c>
      <c r="F11" s="13" t="s">
        <v>181</v>
      </c>
      <c r="G11" s="13" t="s">
        <v>68</v>
      </c>
      <c r="H11" s="18">
        <v>1.6</v>
      </c>
      <c r="I11" s="22" t="s">
        <v>59</v>
      </c>
      <c r="J11" s="19">
        <v>100</v>
      </c>
      <c r="K11" s="19">
        <v>100</v>
      </c>
      <c r="L11" s="6"/>
    </row>
    <row r="12" spans="1:12" ht="12.75" customHeight="1">
      <c r="A12" s="8">
        <v>10</v>
      </c>
      <c r="B12" s="21">
        <v>40730</v>
      </c>
      <c r="C12" s="6"/>
      <c r="D12" s="6" t="s">
        <v>8</v>
      </c>
      <c r="E12" s="13" t="s">
        <v>14</v>
      </c>
      <c r="F12" s="6" t="s">
        <v>182</v>
      </c>
      <c r="G12" s="6" t="s">
        <v>82</v>
      </c>
      <c r="H12" s="18">
        <v>1.81</v>
      </c>
      <c r="I12" s="9" t="s">
        <v>16</v>
      </c>
      <c r="J12" s="19">
        <v>80</v>
      </c>
      <c r="K12" s="19">
        <v>0</v>
      </c>
      <c r="L12" s="6"/>
    </row>
    <row r="13" spans="1:12" ht="12.75" customHeight="1">
      <c r="A13" s="5">
        <v>11</v>
      </c>
      <c r="B13" s="21">
        <v>40730</v>
      </c>
      <c r="C13" s="6"/>
      <c r="D13" s="6" t="s">
        <v>8</v>
      </c>
      <c r="E13" s="13" t="s">
        <v>183</v>
      </c>
      <c r="F13" s="13" t="s">
        <v>184</v>
      </c>
      <c r="G13" s="26" t="s">
        <v>80</v>
      </c>
      <c r="H13" s="18">
        <v>2.1</v>
      </c>
      <c r="I13" s="9" t="s">
        <v>142</v>
      </c>
      <c r="J13" s="19">
        <v>80</v>
      </c>
      <c r="K13" s="19">
        <v>0</v>
      </c>
      <c r="L13" s="6"/>
    </row>
    <row r="14" spans="1:12" ht="12.75" customHeight="1">
      <c r="A14" s="8">
        <v>12</v>
      </c>
      <c r="B14" s="21">
        <v>40610</v>
      </c>
      <c r="C14" s="6"/>
      <c r="D14" s="13" t="s">
        <v>8</v>
      </c>
      <c r="E14" s="13" t="s">
        <v>130</v>
      </c>
      <c r="F14" s="6" t="s">
        <v>185</v>
      </c>
      <c r="G14" s="26" t="s">
        <v>186</v>
      </c>
      <c r="H14" s="18">
        <v>1.7</v>
      </c>
      <c r="I14" s="10" t="s">
        <v>187</v>
      </c>
      <c r="J14" s="19">
        <v>90</v>
      </c>
      <c r="K14" s="19">
        <f>J14*H14</f>
        <v>153</v>
      </c>
      <c r="L14" s="6"/>
    </row>
    <row r="15" spans="1:12" ht="12.75" customHeight="1">
      <c r="A15" s="5">
        <v>13</v>
      </c>
      <c r="B15" s="21">
        <v>40610</v>
      </c>
      <c r="C15" s="6"/>
      <c r="D15" s="13" t="s">
        <v>8</v>
      </c>
      <c r="E15" s="13" t="s">
        <v>130</v>
      </c>
      <c r="F15" s="6" t="s">
        <v>185</v>
      </c>
      <c r="G15" s="6" t="s">
        <v>188</v>
      </c>
      <c r="H15" s="18">
        <v>1.89</v>
      </c>
      <c r="I15" s="10" t="s">
        <v>111</v>
      </c>
      <c r="J15" s="19">
        <v>100</v>
      </c>
      <c r="K15" s="19">
        <v>189</v>
      </c>
      <c r="L15" s="6"/>
    </row>
    <row r="16" spans="1:12" ht="12.75" customHeight="1">
      <c r="A16" s="8">
        <v>14</v>
      </c>
      <c r="B16" s="20">
        <v>40612</v>
      </c>
      <c r="C16" s="16"/>
      <c r="D16" s="6" t="s">
        <v>8</v>
      </c>
      <c r="E16" s="13" t="s">
        <v>138</v>
      </c>
      <c r="F16" s="6" t="s">
        <v>189</v>
      </c>
      <c r="G16" s="6" t="s">
        <v>75</v>
      </c>
      <c r="H16" s="18">
        <v>1.6</v>
      </c>
      <c r="I16" s="10" t="s">
        <v>59</v>
      </c>
      <c r="J16" s="19">
        <v>100</v>
      </c>
      <c r="K16" s="19">
        <v>160</v>
      </c>
      <c r="L16" s="6"/>
    </row>
    <row r="17" spans="1:12" ht="15" customHeight="1">
      <c r="A17" s="5">
        <v>15</v>
      </c>
      <c r="B17" s="20">
        <v>40612</v>
      </c>
      <c r="C17" s="16"/>
      <c r="D17" s="6" t="s">
        <v>8</v>
      </c>
      <c r="E17" s="13" t="s">
        <v>138</v>
      </c>
      <c r="F17" s="26" t="s">
        <v>190</v>
      </c>
      <c r="G17" s="6" t="s">
        <v>13</v>
      </c>
      <c r="H17" s="18">
        <v>1.85</v>
      </c>
      <c r="I17" s="10" t="s">
        <v>15</v>
      </c>
      <c r="J17" s="19">
        <v>100</v>
      </c>
      <c r="K17" s="6">
        <v>185</v>
      </c>
      <c r="L17" s="6"/>
    </row>
    <row r="18" spans="1:12" ht="12.75" customHeight="1">
      <c r="A18" s="8">
        <v>16</v>
      </c>
      <c r="B18" s="20">
        <v>40613</v>
      </c>
      <c r="D18" s="6" t="s">
        <v>23</v>
      </c>
      <c r="E18" s="13" t="s">
        <v>175</v>
      </c>
      <c r="F18" s="6" t="s">
        <v>191</v>
      </c>
      <c r="G18" s="6" t="s">
        <v>192</v>
      </c>
      <c r="H18" s="18">
        <v>1.75</v>
      </c>
      <c r="I18" s="9" t="s">
        <v>193</v>
      </c>
      <c r="J18" s="19">
        <v>80</v>
      </c>
      <c r="K18" s="19">
        <v>0</v>
      </c>
      <c r="L18" s="6"/>
    </row>
    <row r="19" spans="1:12" ht="15.75" customHeight="1">
      <c r="A19" s="5">
        <v>17</v>
      </c>
      <c r="B19" s="20">
        <v>40614</v>
      </c>
      <c r="C19" s="15"/>
      <c r="D19" s="6" t="s">
        <v>93</v>
      </c>
      <c r="E19" s="6" t="s">
        <v>194</v>
      </c>
      <c r="F19" s="16" t="s">
        <v>195</v>
      </c>
      <c r="G19" s="6" t="s">
        <v>196</v>
      </c>
      <c r="H19" s="18">
        <v>1.7</v>
      </c>
      <c r="I19" s="10" t="s">
        <v>197</v>
      </c>
      <c r="J19" s="19">
        <v>100</v>
      </c>
      <c r="K19" s="19">
        <v>170</v>
      </c>
      <c r="L19" s="6"/>
    </row>
    <row r="20" spans="1:12" ht="15.75" customHeight="1">
      <c r="A20" s="8">
        <v>18</v>
      </c>
      <c r="B20" s="20">
        <v>40614</v>
      </c>
      <c r="C20" s="15"/>
      <c r="D20" s="6" t="s">
        <v>8</v>
      </c>
      <c r="E20" s="13" t="s">
        <v>48</v>
      </c>
      <c r="F20" s="6" t="s">
        <v>198</v>
      </c>
      <c r="G20" s="6" t="s">
        <v>199</v>
      </c>
      <c r="H20" s="18">
        <v>1.9</v>
      </c>
      <c r="I20" s="10" t="s">
        <v>59</v>
      </c>
      <c r="J20" s="19">
        <v>90</v>
      </c>
      <c r="K20" s="19">
        <f>J20*H20</f>
        <v>171</v>
      </c>
      <c r="L20" s="6"/>
    </row>
    <row r="21" spans="1:12" ht="15" customHeight="1">
      <c r="A21" s="5">
        <v>19</v>
      </c>
      <c r="B21" s="20">
        <v>40615</v>
      </c>
      <c r="C21" s="15"/>
      <c r="D21" s="6" t="s">
        <v>8</v>
      </c>
      <c r="E21" s="13" t="s">
        <v>48</v>
      </c>
      <c r="F21" s="6" t="s">
        <v>200</v>
      </c>
      <c r="G21" s="6" t="s">
        <v>201</v>
      </c>
      <c r="H21" s="18">
        <v>1.77</v>
      </c>
      <c r="I21" s="10" t="s">
        <v>15</v>
      </c>
      <c r="J21" s="19">
        <v>90</v>
      </c>
      <c r="K21" s="19">
        <f>J21*H21</f>
        <v>159.3</v>
      </c>
      <c r="L21" s="6"/>
    </row>
    <row r="22" spans="1:12" ht="12.75">
      <c r="A22" s="5">
        <v>20</v>
      </c>
      <c r="B22" s="20">
        <v>40615</v>
      </c>
      <c r="C22" s="26"/>
      <c r="D22" s="6" t="s">
        <v>8</v>
      </c>
      <c r="E22" s="6" t="s">
        <v>170</v>
      </c>
      <c r="F22" s="7" t="s">
        <v>202</v>
      </c>
      <c r="G22" s="6" t="s">
        <v>82</v>
      </c>
      <c r="H22" s="18">
        <v>1.8</v>
      </c>
      <c r="I22" s="9" t="s">
        <v>76</v>
      </c>
      <c r="J22" s="19">
        <v>80</v>
      </c>
      <c r="K22" s="19">
        <v>0</v>
      </c>
      <c r="L22" s="6"/>
    </row>
    <row r="23" spans="1:12" ht="12.75">
      <c r="A23" s="5">
        <v>21</v>
      </c>
      <c r="B23" s="20">
        <v>40615</v>
      </c>
      <c r="C23" s="26"/>
      <c r="D23" s="6" t="s">
        <v>8</v>
      </c>
      <c r="E23" s="13" t="s">
        <v>17</v>
      </c>
      <c r="F23" s="26" t="s">
        <v>203</v>
      </c>
      <c r="G23" s="14" t="s">
        <v>98</v>
      </c>
      <c r="H23" s="18">
        <v>1.65</v>
      </c>
      <c r="I23" s="9" t="s">
        <v>18</v>
      </c>
      <c r="J23" s="26">
        <v>90</v>
      </c>
      <c r="K23" s="26">
        <v>0</v>
      </c>
      <c r="L23" s="6"/>
    </row>
    <row r="24" spans="1:12" ht="12.75">
      <c r="A24" s="5">
        <v>22</v>
      </c>
      <c r="B24" s="20">
        <v>40616</v>
      </c>
      <c r="C24" s="26"/>
      <c r="D24" s="6" t="s">
        <v>8</v>
      </c>
      <c r="E24" s="13" t="s">
        <v>48</v>
      </c>
      <c r="F24" s="6" t="s">
        <v>204</v>
      </c>
      <c r="G24" s="6" t="s">
        <v>13</v>
      </c>
      <c r="H24" s="18">
        <v>1.75</v>
      </c>
      <c r="I24" s="10" t="s">
        <v>15</v>
      </c>
      <c r="J24" s="19">
        <v>100</v>
      </c>
      <c r="K24" s="19">
        <v>175</v>
      </c>
      <c r="L24" s="6"/>
    </row>
    <row r="25" spans="1:12" ht="12.75">
      <c r="A25" s="5">
        <v>23</v>
      </c>
      <c r="B25" s="20">
        <v>40618</v>
      </c>
      <c r="C25" s="26"/>
      <c r="D25" s="13" t="s">
        <v>8</v>
      </c>
      <c r="E25" s="13" t="s">
        <v>130</v>
      </c>
      <c r="F25" s="6" t="s">
        <v>205</v>
      </c>
      <c r="G25" s="14" t="s">
        <v>153</v>
      </c>
      <c r="H25" s="18">
        <v>1.8</v>
      </c>
      <c r="I25" s="10" t="s">
        <v>12</v>
      </c>
      <c r="J25" s="19">
        <v>90</v>
      </c>
      <c r="K25" s="19">
        <v>162</v>
      </c>
      <c r="L25" s="6"/>
    </row>
    <row r="26" spans="1:12" ht="12.75">
      <c r="A26" s="5">
        <v>24</v>
      </c>
      <c r="B26" s="20">
        <v>40619</v>
      </c>
      <c r="C26" s="6"/>
      <c r="D26" s="6" t="s">
        <v>8</v>
      </c>
      <c r="E26" s="13" t="s">
        <v>138</v>
      </c>
      <c r="F26" s="6" t="s">
        <v>206</v>
      </c>
      <c r="G26" s="14" t="s">
        <v>82</v>
      </c>
      <c r="H26" s="18">
        <v>1.75</v>
      </c>
      <c r="I26" s="9" t="s">
        <v>111</v>
      </c>
      <c r="J26" s="19">
        <v>90</v>
      </c>
      <c r="K26" s="19">
        <v>0</v>
      </c>
      <c r="L26" s="6"/>
    </row>
    <row r="27" spans="1:11" ht="12.75">
      <c r="A27" s="5">
        <v>25</v>
      </c>
      <c r="B27" s="20">
        <v>40619</v>
      </c>
      <c r="C27" s="6"/>
      <c r="D27" s="6" t="s">
        <v>8</v>
      </c>
      <c r="E27" s="13" t="s">
        <v>138</v>
      </c>
      <c r="F27" s="6" t="s">
        <v>207</v>
      </c>
      <c r="G27" s="14" t="s">
        <v>68</v>
      </c>
      <c r="H27" s="18">
        <v>1.95</v>
      </c>
      <c r="I27" s="10" t="s">
        <v>15</v>
      </c>
      <c r="J27" s="19">
        <v>90</v>
      </c>
      <c r="K27" s="19">
        <f>J27*H27</f>
        <v>175.5</v>
      </c>
    </row>
    <row r="28" spans="1:11" ht="12.75">
      <c r="A28" s="5">
        <v>26</v>
      </c>
      <c r="B28" s="20">
        <v>40621</v>
      </c>
      <c r="D28" s="6" t="s">
        <v>8</v>
      </c>
      <c r="E28" s="13" t="s">
        <v>48</v>
      </c>
      <c r="F28" s="6" t="s">
        <v>208</v>
      </c>
      <c r="G28" s="14" t="s">
        <v>80</v>
      </c>
      <c r="H28" s="18">
        <v>2.3</v>
      </c>
      <c r="I28" s="39" t="s">
        <v>15</v>
      </c>
      <c r="J28" s="19">
        <v>70</v>
      </c>
      <c r="K28" s="19">
        <f>J28*H28</f>
        <v>161</v>
      </c>
    </row>
    <row r="29" spans="1:11" ht="12.75">
      <c r="A29" s="5">
        <v>27</v>
      </c>
      <c r="B29" s="20">
        <v>40621</v>
      </c>
      <c r="D29" s="6" t="s">
        <v>8</v>
      </c>
      <c r="E29" s="13" t="s">
        <v>14</v>
      </c>
      <c r="F29" s="6" t="s">
        <v>209</v>
      </c>
      <c r="G29" s="14" t="s">
        <v>38</v>
      </c>
      <c r="H29" s="17">
        <v>1.75</v>
      </c>
      <c r="I29" s="10" t="s">
        <v>155</v>
      </c>
      <c r="J29" s="19">
        <v>80</v>
      </c>
      <c r="K29" s="19">
        <f>J29*H29</f>
        <v>140</v>
      </c>
    </row>
    <row r="30" spans="1:11" ht="12.75">
      <c r="A30" s="5">
        <v>28</v>
      </c>
      <c r="B30" s="20">
        <v>40622</v>
      </c>
      <c r="D30" s="6" t="s">
        <v>8</v>
      </c>
      <c r="E30" s="6" t="s">
        <v>170</v>
      </c>
      <c r="F30" s="6" t="s">
        <v>210</v>
      </c>
      <c r="G30" s="14" t="s">
        <v>80</v>
      </c>
      <c r="H30" s="17">
        <v>1.85</v>
      </c>
      <c r="I30" s="9" t="s">
        <v>142</v>
      </c>
      <c r="J30" s="19">
        <v>80</v>
      </c>
      <c r="K30" s="19">
        <v>0</v>
      </c>
    </row>
    <row r="31" spans="1:11" ht="12.75" customHeight="1">
      <c r="A31" s="5">
        <v>29</v>
      </c>
      <c r="B31" s="20">
        <v>40622</v>
      </c>
      <c r="D31" s="6" t="s">
        <v>8</v>
      </c>
      <c r="E31" s="13" t="s">
        <v>78</v>
      </c>
      <c r="F31" s="6" t="s">
        <v>211</v>
      </c>
      <c r="G31" s="14" t="s">
        <v>163</v>
      </c>
      <c r="H31" s="17">
        <v>1.95</v>
      </c>
      <c r="I31" s="22" t="s">
        <v>142</v>
      </c>
      <c r="J31" s="19">
        <v>100</v>
      </c>
      <c r="K31" s="19">
        <v>100</v>
      </c>
    </row>
    <row r="32" spans="1:11" ht="12.75">
      <c r="A32" s="5">
        <v>30</v>
      </c>
      <c r="B32" s="20">
        <v>40622</v>
      </c>
      <c r="D32" s="6" t="s">
        <v>69</v>
      </c>
      <c r="E32" s="13" t="s">
        <v>213</v>
      </c>
      <c r="F32" s="6" t="s">
        <v>212</v>
      </c>
      <c r="G32" s="14" t="s">
        <v>80</v>
      </c>
      <c r="H32" s="17">
        <v>1.77</v>
      </c>
      <c r="I32" s="10" t="s">
        <v>76</v>
      </c>
      <c r="J32" s="19">
        <v>90</v>
      </c>
      <c r="K32" s="19">
        <f>J32*H32</f>
        <v>159.3</v>
      </c>
    </row>
    <row r="33" spans="1:11" ht="12.75">
      <c r="A33" s="5">
        <v>31</v>
      </c>
      <c r="B33" s="20">
        <v>40623</v>
      </c>
      <c r="D33" s="6" t="s">
        <v>8</v>
      </c>
      <c r="E33" s="13" t="s">
        <v>48</v>
      </c>
      <c r="F33" s="6" t="s">
        <v>214</v>
      </c>
      <c r="G33" s="14" t="s">
        <v>215</v>
      </c>
      <c r="H33" s="17">
        <v>1.85</v>
      </c>
      <c r="I33" s="9" t="s">
        <v>15</v>
      </c>
      <c r="J33" s="19">
        <v>80</v>
      </c>
      <c r="K33" s="19">
        <v>0</v>
      </c>
    </row>
    <row r="34" spans="1:11" ht="12.75">
      <c r="A34" s="5">
        <v>32</v>
      </c>
      <c r="B34" s="20">
        <v>40625</v>
      </c>
      <c r="D34" s="6" t="s">
        <v>23</v>
      </c>
      <c r="E34" s="13" t="s">
        <v>175</v>
      </c>
      <c r="F34" s="6" t="s">
        <v>216</v>
      </c>
      <c r="G34" s="14" t="s">
        <v>217</v>
      </c>
      <c r="H34" s="17">
        <v>1.85</v>
      </c>
      <c r="I34" s="39" t="s">
        <v>218</v>
      </c>
      <c r="J34" s="19">
        <v>80</v>
      </c>
      <c r="K34" s="19">
        <f>J34*H34</f>
        <v>148</v>
      </c>
    </row>
    <row r="35" spans="1:11" ht="12.75">
      <c r="A35" s="5">
        <v>33</v>
      </c>
      <c r="B35" s="20">
        <v>40627</v>
      </c>
      <c r="D35" s="6" t="s">
        <v>8</v>
      </c>
      <c r="E35" s="13" t="s">
        <v>220</v>
      </c>
      <c r="F35" s="6" t="s">
        <v>219</v>
      </c>
      <c r="G35" s="14" t="s">
        <v>98</v>
      </c>
      <c r="H35" s="17">
        <v>1.9</v>
      </c>
      <c r="I35" s="38" t="s">
        <v>157</v>
      </c>
      <c r="J35" s="19">
        <v>100</v>
      </c>
      <c r="K35" s="19">
        <v>190</v>
      </c>
    </row>
    <row r="36" spans="1:11" ht="12.75">
      <c r="A36" s="5">
        <v>34</v>
      </c>
      <c r="B36" s="20">
        <v>40628</v>
      </c>
      <c r="D36" s="6" t="s">
        <v>8</v>
      </c>
      <c r="E36" s="13" t="s">
        <v>220</v>
      </c>
      <c r="F36" s="6" t="s">
        <v>221</v>
      </c>
      <c r="G36" s="6" t="s">
        <v>61</v>
      </c>
      <c r="H36" s="17">
        <v>1.6</v>
      </c>
      <c r="I36" s="9" t="s">
        <v>12</v>
      </c>
      <c r="J36" s="6">
        <v>80</v>
      </c>
      <c r="K36" s="19">
        <v>0</v>
      </c>
    </row>
    <row r="37" spans="1:11" ht="12.75">
      <c r="A37" s="5">
        <v>35</v>
      </c>
      <c r="B37" s="20">
        <v>40628</v>
      </c>
      <c r="D37" s="6" t="s">
        <v>8</v>
      </c>
      <c r="E37" s="13" t="s">
        <v>220</v>
      </c>
      <c r="F37" s="6" t="s">
        <v>222</v>
      </c>
      <c r="G37" s="14" t="s">
        <v>199</v>
      </c>
      <c r="H37" s="17">
        <v>2.05</v>
      </c>
      <c r="I37" s="10" t="s">
        <v>59</v>
      </c>
      <c r="J37" s="19">
        <v>80</v>
      </c>
      <c r="K37" s="19">
        <f>J37*H37</f>
        <v>164</v>
      </c>
    </row>
    <row r="38" spans="1:11" ht="12.75">
      <c r="A38" s="5">
        <v>36</v>
      </c>
      <c r="B38" s="20">
        <v>40630</v>
      </c>
      <c r="D38" s="6" t="s">
        <v>47</v>
      </c>
      <c r="E38" s="13" t="s">
        <v>224</v>
      </c>
      <c r="F38" s="6" t="s">
        <v>223</v>
      </c>
      <c r="G38" s="14" t="s">
        <v>225</v>
      </c>
      <c r="H38" s="17">
        <v>1.9</v>
      </c>
      <c r="I38" s="10" t="s">
        <v>226</v>
      </c>
      <c r="J38" s="19">
        <v>80</v>
      </c>
      <c r="K38" s="19">
        <f>J38*H38</f>
        <v>152</v>
      </c>
    </row>
    <row r="39" spans="1:11" ht="12.75">
      <c r="A39" s="5">
        <v>37</v>
      </c>
      <c r="B39" s="20">
        <v>40631</v>
      </c>
      <c r="D39" s="6" t="s">
        <v>8</v>
      </c>
      <c r="E39" s="13" t="s">
        <v>220</v>
      </c>
      <c r="F39" s="6" t="s">
        <v>227</v>
      </c>
      <c r="G39" s="14" t="s">
        <v>106</v>
      </c>
      <c r="H39" s="17">
        <v>1.72</v>
      </c>
      <c r="I39" s="9" t="s">
        <v>15</v>
      </c>
      <c r="J39" s="19">
        <v>80</v>
      </c>
      <c r="K39" s="19">
        <v>0</v>
      </c>
    </row>
    <row r="40" spans="1:11" ht="12.75">
      <c r="A40" s="5">
        <v>38</v>
      </c>
      <c r="B40" s="20">
        <v>40631</v>
      </c>
      <c r="C40" s="6"/>
      <c r="D40" s="6" t="s">
        <v>47</v>
      </c>
      <c r="E40" s="13" t="s">
        <v>224</v>
      </c>
      <c r="F40" s="6" t="s">
        <v>223</v>
      </c>
      <c r="G40" s="14" t="s">
        <v>228</v>
      </c>
      <c r="H40" s="17">
        <v>1.85</v>
      </c>
      <c r="I40" s="10" t="s">
        <v>32</v>
      </c>
      <c r="J40" s="19">
        <v>90</v>
      </c>
      <c r="K40" s="6">
        <f>J40*H40</f>
        <v>166.5</v>
      </c>
    </row>
    <row r="41" spans="1:11" ht="12.75">
      <c r="A41" s="5">
        <v>39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5">
        <v>40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5" customHeight="1">
      <c r="A43" s="5">
        <v>41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5">
        <v>42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2:11" ht="12.75">
      <c r="B45" s="6"/>
      <c r="C45" s="6"/>
      <c r="D45" s="6"/>
      <c r="E45" s="6"/>
      <c r="F45" s="6"/>
      <c r="G45" s="6"/>
      <c r="H45" s="6"/>
      <c r="I45" s="6"/>
      <c r="J45" s="6"/>
      <c r="K45" s="6"/>
    </row>
    <row r="47" spans="2:12" ht="12.75">
      <c r="B47" s="43" t="s">
        <v>9</v>
      </c>
      <c r="C47" s="43"/>
      <c r="D47" s="1">
        <v>1000</v>
      </c>
      <c r="E47" s="2">
        <v>30000</v>
      </c>
      <c r="G47" s="44" t="s">
        <v>27</v>
      </c>
      <c r="H47" s="44"/>
      <c r="I47" s="6">
        <f>COUNT(B3:C45)</f>
        <v>38</v>
      </c>
      <c r="J47" s="46" t="s">
        <v>30</v>
      </c>
      <c r="K47" s="46"/>
      <c r="L47" s="30">
        <f>MAX(H3:H44)</f>
        <v>2.3</v>
      </c>
    </row>
    <row r="48" spans="2:12" ht="12.75">
      <c r="B48" s="43" t="s">
        <v>10</v>
      </c>
      <c r="C48" s="43"/>
      <c r="D48" s="11">
        <f>D47-SUM(J3:J38)+SUM(K3:K38)</f>
        <v>1533.9</v>
      </c>
      <c r="E48" s="23">
        <f>E47*D49/100+E47</f>
        <v>46017</v>
      </c>
      <c r="G48" s="46" t="s">
        <v>28</v>
      </c>
      <c r="H48" s="46"/>
      <c r="I48" s="29">
        <f>I47-I49-I50</f>
        <v>22</v>
      </c>
      <c r="J48" s="46" t="s">
        <v>29</v>
      </c>
      <c r="K48" s="46"/>
      <c r="L48" s="30">
        <f>MIN(H3:H44)</f>
        <v>1.6</v>
      </c>
    </row>
    <row r="49" spans="2:12" ht="12.75">
      <c r="B49" s="43" t="s">
        <v>11</v>
      </c>
      <c r="C49" s="43"/>
      <c r="D49" s="12">
        <f>(D48-D47)/D47*100</f>
        <v>53.39</v>
      </c>
      <c r="E49" s="24">
        <f>D49</f>
        <v>53.39</v>
      </c>
      <c r="G49" s="47" t="s">
        <v>25</v>
      </c>
      <c r="H49" s="47"/>
      <c r="I49" s="27">
        <f>COUNTIF(K3:K44,0)</f>
        <v>14</v>
      </c>
      <c r="J49" s="46" t="s">
        <v>31</v>
      </c>
      <c r="K49" s="46"/>
      <c r="L49" s="30">
        <f>AVERAGE(H3:H44)</f>
        <v>1.8147368421052634</v>
      </c>
    </row>
    <row r="50" spans="2:9" ht="12.75">
      <c r="B50" s="25" t="s">
        <v>19</v>
      </c>
      <c r="C50" s="25"/>
      <c r="D50" s="25">
        <f>D48-D47</f>
        <v>533.9000000000001</v>
      </c>
      <c r="E50" s="25">
        <f>E48-E47</f>
        <v>16017</v>
      </c>
      <c r="G50" s="45" t="s">
        <v>26</v>
      </c>
      <c r="H50" s="45"/>
      <c r="I50" s="28">
        <v>2</v>
      </c>
    </row>
    <row r="51" ht="23.25">
      <c r="D51" s="34" t="s">
        <v>20</v>
      </c>
    </row>
    <row r="52" spans="1:5" ht="12.75">
      <c r="A52" s="42" t="s">
        <v>34</v>
      </c>
      <c r="B52" s="42"/>
      <c r="C52" s="42"/>
      <c r="D52" s="42"/>
      <c r="E52" s="42"/>
    </row>
    <row r="53" spans="6:10" ht="12.75">
      <c r="F53" s="33" t="s">
        <v>35</v>
      </c>
      <c r="G53" s="31"/>
      <c r="H53" s="2"/>
      <c r="I53" s="2"/>
      <c r="J53" s="2"/>
    </row>
    <row r="54" ht="12.75">
      <c r="I54" s="32" t="s">
        <v>94</v>
      </c>
    </row>
  </sheetData>
  <mergeCells count="12">
    <mergeCell ref="G50:H50"/>
    <mergeCell ref="A52:E52"/>
    <mergeCell ref="B48:C48"/>
    <mergeCell ref="G48:H48"/>
    <mergeCell ref="J48:K48"/>
    <mergeCell ref="B49:C49"/>
    <mergeCell ref="G49:H49"/>
    <mergeCell ref="J49:K49"/>
    <mergeCell ref="A1:I1"/>
    <mergeCell ref="B47:C47"/>
    <mergeCell ref="G47:H47"/>
    <mergeCell ref="J47:K47"/>
  </mergeCells>
  <hyperlinks>
    <hyperlink ref="I54" r:id="rId1" display="www.stavkiplus.ru/fixed.php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M65"/>
  <sheetViews>
    <sheetView zoomScale="70" zoomScaleNormal="70" workbookViewId="0" topLeftCell="A19">
      <selection activeCell="F36" sqref="A1:IV16384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42" t="s">
        <v>229</v>
      </c>
      <c r="B1" s="42"/>
      <c r="C1" s="42"/>
      <c r="D1" s="42"/>
      <c r="E1" s="42"/>
      <c r="F1" s="42"/>
      <c r="G1" s="42"/>
      <c r="H1" s="42"/>
      <c r="I1" s="42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21</v>
      </c>
      <c r="K2" s="4" t="s">
        <v>22</v>
      </c>
    </row>
    <row r="3" spans="1:12" ht="18" customHeight="1" thickTop="1">
      <c r="A3" s="5">
        <v>1</v>
      </c>
      <c r="B3" s="21">
        <v>40634</v>
      </c>
      <c r="C3" s="6"/>
      <c r="D3" s="6" t="s">
        <v>23</v>
      </c>
      <c r="E3" s="13" t="s">
        <v>231</v>
      </c>
      <c r="F3" s="6" t="s">
        <v>230</v>
      </c>
      <c r="G3" s="26" t="s">
        <v>80</v>
      </c>
      <c r="H3" s="17">
        <v>1.65</v>
      </c>
      <c r="I3" s="9" t="s">
        <v>232</v>
      </c>
      <c r="J3" s="6">
        <v>80</v>
      </c>
      <c r="K3" s="6">
        <v>0</v>
      </c>
      <c r="L3" s="6"/>
    </row>
    <row r="4" spans="1:12" ht="12.75">
      <c r="A4" s="8">
        <v>2</v>
      </c>
      <c r="B4" s="21">
        <v>40635</v>
      </c>
      <c r="C4" s="6"/>
      <c r="D4" s="6" t="s">
        <v>8</v>
      </c>
      <c r="E4" s="13" t="s">
        <v>14</v>
      </c>
      <c r="F4" s="6" t="s">
        <v>233</v>
      </c>
      <c r="G4" s="26" t="s">
        <v>61</v>
      </c>
      <c r="H4" s="17">
        <v>1.8</v>
      </c>
      <c r="I4" s="10" t="s">
        <v>234</v>
      </c>
      <c r="J4" s="7">
        <v>90</v>
      </c>
      <c r="K4" s="6">
        <f>J4*H4</f>
        <v>162</v>
      </c>
      <c r="L4" s="6"/>
    </row>
    <row r="5" spans="1:12" ht="12.75">
      <c r="A5" s="5">
        <v>3</v>
      </c>
      <c r="B5" s="21">
        <v>40635</v>
      </c>
      <c r="C5" s="6"/>
      <c r="D5" s="6" t="s">
        <v>8</v>
      </c>
      <c r="E5" s="6" t="s">
        <v>236</v>
      </c>
      <c r="F5" s="6" t="s">
        <v>235</v>
      </c>
      <c r="G5" s="6" t="s">
        <v>68</v>
      </c>
      <c r="H5" s="17">
        <v>2.05</v>
      </c>
      <c r="I5" s="10" t="s">
        <v>91</v>
      </c>
      <c r="J5" s="26">
        <v>90</v>
      </c>
      <c r="K5" s="6">
        <f>J5*H5</f>
        <v>184.49999999999997</v>
      </c>
      <c r="L5" s="6"/>
    </row>
    <row r="6" spans="1:12" ht="12.75">
      <c r="A6" s="8">
        <v>4</v>
      </c>
      <c r="B6" s="21">
        <v>40636</v>
      </c>
      <c r="C6" s="6"/>
      <c r="D6" s="6" t="s">
        <v>8</v>
      </c>
      <c r="E6" s="13" t="s">
        <v>238</v>
      </c>
      <c r="F6" s="6" t="s">
        <v>237</v>
      </c>
      <c r="G6" s="6" t="s">
        <v>75</v>
      </c>
      <c r="H6" s="17">
        <v>1.65</v>
      </c>
      <c r="I6" s="10" t="s">
        <v>18</v>
      </c>
      <c r="J6" s="6">
        <v>80</v>
      </c>
      <c r="K6" s="6">
        <f>J6*H6</f>
        <v>132</v>
      </c>
      <c r="L6" s="6"/>
    </row>
    <row r="7" spans="1:12" ht="12.75">
      <c r="A7" s="5">
        <v>5</v>
      </c>
      <c r="B7" s="21">
        <v>40636</v>
      </c>
      <c r="C7" s="6"/>
      <c r="D7" s="6" t="s">
        <v>8</v>
      </c>
      <c r="E7" s="6" t="s">
        <v>14</v>
      </c>
      <c r="F7" s="6" t="s">
        <v>239</v>
      </c>
      <c r="G7" s="6" t="s">
        <v>68</v>
      </c>
      <c r="H7" s="17">
        <v>1.9</v>
      </c>
      <c r="I7" s="10" t="s">
        <v>180</v>
      </c>
      <c r="J7" s="6">
        <v>90</v>
      </c>
      <c r="K7" s="6">
        <f>J7*H7</f>
        <v>171</v>
      </c>
      <c r="L7" s="6"/>
    </row>
    <row r="8" spans="1:12" ht="14.25" customHeight="1">
      <c r="A8" s="8">
        <v>6</v>
      </c>
      <c r="B8" s="21">
        <v>40637</v>
      </c>
      <c r="D8" s="6" t="s">
        <v>8</v>
      </c>
      <c r="E8" s="13" t="s">
        <v>241</v>
      </c>
      <c r="F8" s="6" t="s">
        <v>240</v>
      </c>
      <c r="G8" s="26" t="s">
        <v>61</v>
      </c>
      <c r="H8" s="17">
        <v>1.8</v>
      </c>
      <c r="I8" s="10" t="s">
        <v>62</v>
      </c>
      <c r="J8" s="6">
        <v>100</v>
      </c>
      <c r="K8" s="6">
        <v>180</v>
      </c>
      <c r="L8" s="6"/>
    </row>
    <row r="9" spans="1:12" ht="12.75">
      <c r="A9" s="5">
        <v>7</v>
      </c>
      <c r="B9" s="21">
        <v>40637</v>
      </c>
      <c r="D9" s="6" t="s">
        <v>8</v>
      </c>
      <c r="E9" s="13" t="s">
        <v>241</v>
      </c>
      <c r="F9" s="6" t="s">
        <v>240</v>
      </c>
      <c r="G9" s="6" t="s">
        <v>242</v>
      </c>
      <c r="H9" s="17">
        <v>1.85</v>
      </c>
      <c r="I9" s="10" t="s">
        <v>62</v>
      </c>
      <c r="J9" s="6">
        <v>80</v>
      </c>
      <c r="K9" s="6">
        <f>J9*H9</f>
        <v>148</v>
      </c>
      <c r="L9" s="6"/>
    </row>
    <row r="10" spans="1:12" ht="12.75">
      <c r="A10" s="8">
        <v>8</v>
      </c>
      <c r="B10" s="21">
        <v>40637</v>
      </c>
      <c r="D10" s="6" t="s">
        <v>8</v>
      </c>
      <c r="E10" s="13" t="s">
        <v>241</v>
      </c>
      <c r="F10" s="6" t="s">
        <v>243</v>
      </c>
      <c r="G10" s="6" t="s">
        <v>199</v>
      </c>
      <c r="H10" s="17">
        <v>1.75</v>
      </c>
      <c r="I10" s="10" t="s">
        <v>126</v>
      </c>
      <c r="J10" s="6">
        <v>80</v>
      </c>
      <c r="K10" s="6">
        <f>J10*H10</f>
        <v>140</v>
      </c>
      <c r="L10" s="6"/>
    </row>
    <row r="11" spans="1:12" ht="12.75">
      <c r="A11" s="5">
        <v>9</v>
      </c>
      <c r="B11" s="21">
        <v>40638</v>
      </c>
      <c r="C11" s="6"/>
      <c r="D11" s="6" t="s">
        <v>23</v>
      </c>
      <c r="E11" s="13" t="s">
        <v>231</v>
      </c>
      <c r="F11" s="6" t="s">
        <v>230</v>
      </c>
      <c r="G11" s="13" t="s">
        <v>263</v>
      </c>
      <c r="H11" s="18">
        <v>1.81</v>
      </c>
      <c r="I11" s="9" t="s">
        <v>59</v>
      </c>
      <c r="J11" s="19">
        <v>80</v>
      </c>
      <c r="K11" s="6">
        <v>0</v>
      </c>
      <c r="L11" s="6"/>
    </row>
    <row r="12" spans="1:12" ht="12.75" customHeight="1">
      <c r="A12" s="8">
        <v>10</v>
      </c>
      <c r="B12" s="21">
        <v>40639</v>
      </c>
      <c r="C12" s="6"/>
      <c r="D12" s="6" t="s">
        <v>8</v>
      </c>
      <c r="E12" s="6" t="s">
        <v>236</v>
      </c>
      <c r="F12" s="6" t="s">
        <v>244</v>
      </c>
      <c r="G12" s="6" t="s">
        <v>75</v>
      </c>
      <c r="H12" s="18">
        <v>1.78</v>
      </c>
      <c r="I12" s="10" t="s">
        <v>126</v>
      </c>
      <c r="J12" s="19">
        <v>90</v>
      </c>
      <c r="K12" s="6">
        <f aca="true" t="shared" si="0" ref="K12:K17">J12*H12</f>
        <v>160.2</v>
      </c>
      <c r="L12" s="6"/>
    </row>
    <row r="13" spans="1:12" ht="12.75" customHeight="1">
      <c r="A13" s="5">
        <v>11</v>
      </c>
      <c r="B13" s="21">
        <v>40639</v>
      </c>
      <c r="C13" s="6"/>
      <c r="D13" s="6" t="s">
        <v>8</v>
      </c>
      <c r="E13" s="13" t="s">
        <v>246</v>
      </c>
      <c r="F13" s="13" t="s">
        <v>245</v>
      </c>
      <c r="G13" s="6" t="s">
        <v>75</v>
      </c>
      <c r="H13" s="18">
        <v>1.67</v>
      </c>
      <c r="I13" s="10" t="s">
        <v>126</v>
      </c>
      <c r="J13" s="19">
        <v>80</v>
      </c>
      <c r="K13" s="6">
        <f t="shared" si="0"/>
        <v>133.6</v>
      </c>
      <c r="L13" s="6"/>
    </row>
    <row r="14" spans="1:12" ht="12.75" customHeight="1">
      <c r="A14" s="8">
        <v>12</v>
      </c>
      <c r="B14" s="21">
        <v>40640</v>
      </c>
      <c r="C14" s="6"/>
      <c r="D14" s="6" t="s">
        <v>8</v>
      </c>
      <c r="E14" s="13" t="s">
        <v>138</v>
      </c>
      <c r="F14" s="6" t="s">
        <v>247</v>
      </c>
      <c r="G14" s="26" t="s">
        <v>68</v>
      </c>
      <c r="H14" s="18">
        <v>1.7</v>
      </c>
      <c r="I14" s="10" t="s">
        <v>248</v>
      </c>
      <c r="J14" s="19">
        <v>100</v>
      </c>
      <c r="K14" s="6">
        <f t="shared" si="0"/>
        <v>170</v>
      </c>
      <c r="L14" s="6"/>
    </row>
    <row r="15" spans="1:12" ht="12.75" customHeight="1">
      <c r="A15" s="5">
        <v>13</v>
      </c>
      <c r="B15" s="21">
        <v>40640</v>
      </c>
      <c r="C15" s="6"/>
      <c r="D15" s="6" t="s">
        <v>8</v>
      </c>
      <c r="E15" s="13" t="s">
        <v>138</v>
      </c>
      <c r="F15" s="6" t="s">
        <v>249</v>
      </c>
      <c r="G15" s="6" t="s">
        <v>75</v>
      </c>
      <c r="H15" s="18">
        <v>1.7</v>
      </c>
      <c r="I15" s="10" t="s">
        <v>18</v>
      </c>
      <c r="J15" s="19">
        <v>80</v>
      </c>
      <c r="K15" s="6">
        <f t="shared" si="0"/>
        <v>136</v>
      </c>
      <c r="L15" s="6"/>
    </row>
    <row r="16" spans="1:12" ht="12.75" customHeight="1">
      <c r="A16" s="8">
        <v>14</v>
      </c>
      <c r="B16" s="20">
        <v>40642</v>
      </c>
      <c r="C16" s="16"/>
      <c r="D16" s="6" t="s">
        <v>8</v>
      </c>
      <c r="E16" s="13" t="s">
        <v>174</v>
      </c>
      <c r="F16" s="6" t="s">
        <v>250</v>
      </c>
      <c r="G16" s="6" t="s">
        <v>13</v>
      </c>
      <c r="H16" s="18">
        <v>1.62</v>
      </c>
      <c r="I16" s="10" t="s">
        <v>177</v>
      </c>
      <c r="J16" s="19">
        <v>90</v>
      </c>
      <c r="K16" s="6">
        <f t="shared" si="0"/>
        <v>145.8</v>
      </c>
      <c r="L16" s="6"/>
    </row>
    <row r="17" spans="1:12" ht="15" customHeight="1">
      <c r="A17" s="5">
        <v>15</v>
      </c>
      <c r="B17" s="20">
        <v>40642</v>
      </c>
      <c r="C17" s="16"/>
      <c r="D17" s="6" t="s">
        <v>8</v>
      </c>
      <c r="E17" s="6" t="s">
        <v>14</v>
      </c>
      <c r="F17" s="6" t="s">
        <v>251</v>
      </c>
      <c r="G17" s="6" t="s">
        <v>13</v>
      </c>
      <c r="H17" s="18">
        <v>1.55</v>
      </c>
      <c r="I17" s="10" t="s">
        <v>111</v>
      </c>
      <c r="J17" s="19">
        <v>90</v>
      </c>
      <c r="K17" s="6">
        <f t="shared" si="0"/>
        <v>139.5</v>
      </c>
      <c r="L17" s="6"/>
    </row>
    <row r="18" spans="1:12" ht="12.75" customHeight="1">
      <c r="A18" s="8">
        <v>16</v>
      </c>
      <c r="B18" s="20">
        <v>40643</v>
      </c>
      <c r="D18" s="6" t="s">
        <v>8</v>
      </c>
      <c r="E18" s="6" t="s">
        <v>236</v>
      </c>
      <c r="F18" s="6" t="s">
        <v>252</v>
      </c>
      <c r="G18" s="26" t="s">
        <v>68</v>
      </c>
      <c r="H18" s="18">
        <v>2.15</v>
      </c>
      <c r="I18" s="22" t="s">
        <v>59</v>
      </c>
      <c r="J18" s="19">
        <v>80</v>
      </c>
      <c r="K18" s="6">
        <v>80</v>
      </c>
      <c r="L18" s="6"/>
    </row>
    <row r="19" spans="1:12" ht="15.75" customHeight="1">
      <c r="A19" s="5">
        <v>17</v>
      </c>
      <c r="B19" s="20">
        <v>40643</v>
      </c>
      <c r="D19" s="6" t="s">
        <v>8</v>
      </c>
      <c r="E19" s="6" t="s">
        <v>63</v>
      </c>
      <c r="F19" s="16" t="s">
        <v>253</v>
      </c>
      <c r="G19" s="6" t="s">
        <v>13</v>
      </c>
      <c r="H19" s="18">
        <v>1.6</v>
      </c>
      <c r="I19" s="10" t="s">
        <v>248</v>
      </c>
      <c r="J19" s="19">
        <v>90</v>
      </c>
      <c r="K19" s="19">
        <f>J19*H19</f>
        <v>144</v>
      </c>
      <c r="L19" s="6"/>
    </row>
    <row r="20" spans="1:12" ht="15.75" customHeight="1">
      <c r="A20" s="8">
        <v>18</v>
      </c>
      <c r="B20" s="20">
        <v>40643</v>
      </c>
      <c r="D20" s="6" t="s">
        <v>8</v>
      </c>
      <c r="E20" s="13" t="s">
        <v>238</v>
      </c>
      <c r="F20" s="6" t="s">
        <v>254</v>
      </c>
      <c r="G20" s="6" t="s">
        <v>13</v>
      </c>
      <c r="H20" s="18">
        <v>1.55</v>
      </c>
      <c r="I20" s="40" t="s">
        <v>18</v>
      </c>
      <c r="J20" s="19">
        <v>90</v>
      </c>
      <c r="K20" s="19">
        <v>90</v>
      </c>
      <c r="L20" s="6"/>
    </row>
    <row r="21" spans="1:12" ht="15" customHeight="1">
      <c r="A21" s="5">
        <v>19</v>
      </c>
      <c r="B21" s="20">
        <v>40645</v>
      </c>
      <c r="C21" s="15"/>
      <c r="D21" s="6" t="s">
        <v>8</v>
      </c>
      <c r="E21" s="6" t="s">
        <v>14</v>
      </c>
      <c r="F21" s="6" t="s">
        <v>255</v>
      </c>
      <c r="G21" s="6" t="s">
        <v>82</v>
      </c>
      <c r="H21" s="18">
        <v>1.55</v>
      </c>
      <c r="I21" s="10" t="s">
        <v>84</v>
      </c>
      <c r="J21" s="19">
        <v>90</v>
      </c>
      <c r="K21" s="19">
        <f>J21*H21</f>
        <v>139.5</v>
      </c>
      <c r="L21" s="6"/>
    </row>
    <row r="22" spans="1:12" ht="17.25" customHeight="1">
      <c r="A22" s="5">
        <v>20</v>
      </c>
      <c r="B22" s="20">
        <v>40645</v>
      </c>
      <c r="C22" s="15"/>
      <c r="D22" s="6" t="s">
        <v>8</v>
      </c>
      <c r="E22" s="13" t="s">
        <v>246</v>
      </c>
      <c r="F22" s="7" t="s">
        <v>256</v>
      </c>
      <c r="G22" s="6" t="s">
        <v>257</v>
      </c>
      <c r="H22" s="18">
        <v>1.7</v>
      </c>
      <c r="I22" s="9" t="s">
        <v>126</v>
      </c>
      <c r="J22" s="19">
        <v>80</v>
      </c>
      <c r="K22" s="19">
        <v>0</v>
      </c>
      <c r="L22" s="6"/>
    </row>
    <row r="23" spans="1:12" ht="12.75">
      <c r="A23" s="5">
        <v>21</v>
      </c>
      <c r="B23" s="20">
        <v>40646</v>
      </c>
      <c r="C23" s="26"/>
      <c r="D23" s="6" t="s">
        <v>8</v>
      </c>
      <c r="E23" s="13" t="s">
        <v>246</v>
      </c>
      <c r="F23" s="26" t="s">
        <v>258</v>
      </c>
      <c r="G23" s="14" t="s">
        <v>153</v>
      </c>
      <c r="H23" s="18">
        <v>1.65</v>
      </c>
      <c r="I23" s="10" t="s">
        <v>126</v>
      </c>
      <c r="J23" s="26">
        <v>100</v>
      </c>
      <c r="K23" s="26">
        <v>165</v>
      </c>
      <c r="L23" s="6"/>
    </row>
    <row r="24" spans="1:12" ht="12.75">
      <c r="A24" s="5">
        <v>22</v>
      </c>
      <c r="B24" s="20">
        <v>40647</v>
      </c>
      <c r="C24" s="26"/>
      <c r="D24" s="6" t="s">
        <v>8</v>
      </c>
      <c r="E24" s="13" t="s">
        <v>138</v>
      </c>
      <c r="F24" s="13" t="s">
        <v>259</v>
      </c>
      <c r="G24" s="6" t="s">
        <v>54</v>
      </c>
      <c r="H24" s="18">
        <v>1.96</v>
      </c>
      <c r="I24" s="10" t="s">
        <v>12</v>
      </c>
      <c r="J24" s="19">
        <v>90</v>
      </c>
      <c r="K24" s="19">
        <f>J24*H24</f>
        <v>176.4</v>
      </c>
      <c r="L24" s="6"/>
    </row>
    <row r="25" spans="1:12" ht="12.75">
      <c r="A25" s="5">
        <v>23</v>
      </c>
      <c r="B25" s="20">
        <v>40648</v>
      </c>
      <c r="C25" s="26"/>
      <c r="D25" s="6" t="s">
        <v>8</v>
      </c>
      <c r="E25" s="13" t="s">
        <v>241</v>
      </c>
      <c r="F25" s="6" t="s">
        <v>260</v>
      </c>
      <c r="G25" s="14" t="s">
        <v>113</v>
      </c>
      <c r="H25" s="18">
        <v>1.9</v>
      </c>
      <c r="I25" s="10" t="s">
        <v>261</v>
      </c>
      <c r="J25" s="19">
        <v>100</v>
      </c>
      <c r="K25" s="19">
        <v>190</v>
      </c>
      <c r="L25" s="6"/>
    </row>
    <row r="26" spans="1:12" ht="12.75">
      <c r="A26" s="5">
        <v>24</v>
      </c>
      <c r="B26" s="20">
        <v>40648</v>
      </c>
      <c r="C26" s="6"/>
      <c r="D26" s="6" t="s">
        <v>8</v>
      </c>
      <c r="E26" s="13" t="s">
        <v>241</v>
      </c>
      <c r="F26" s="6" t="s">
        <v>262</v>
      </c>
      <c r="G26" s="14" t="s">
        <v>82</v>
      </c>
      <c r="H26" s="18">
        <v>1.95</v>
      </c>
      <c r="I26" s="9" t="s">
        <v>59</v>
      </c>
      <c r="J26" s="19">
        <v>80</v>
      </c>
      <c r="K26" s="19">
        <v>0</v>
      </c>
      <c r="L26" s="6"/>
    </row>
    <row r="27" spans="1:11" ht="12.75">
      <c r="A27" s="5">
        <v>25</v>
      </c>
      <c r="B27" s="20">
        <v>40649</v>
      </c>
      <c r="C27" s="6"/>
      <c r="D27" s="6" t="s">
        <v>8</v>
      </c>
      <c r="E27" s="6" t="s">
        <v>236</v>
      </c>
      <c r="F27" s="6" t="s">
        <v>264</v>
      </c>
      <c r="G27" s="14" t="s">
        <v>80</v>
      </c>
      <c r="H27" s="18">
        <v>1.7</v>
      </c>
      <c r="I27" s="9" t="s">
        <v>126</v>
      </c>
      <c r="J27" s="19">
        <v>80</v>
      </c>
      <c r="K27" s="19">
        <v>0</v>
      </c>
    </row>
    <row r="28" spans="1:11" ht="12.75">
      <c r="A28" s="5">
        <v>26</v>
      </c>
      <c r="B28" s="20">
        <v>40649</v>
      </c>
      <c r="C28" s="6"/>
      <c r="D28" s="6" t="s">
        <v>8</v>
      </c>
      <c r="E28" s="13" t="s">
        <v>238</v>
      </c>
      <c r="F28" s="6" t="s">
        <v>265</v>
      </c>
      <c r="G28" s="14" t="s">
        <v>13</v>
      </c>
      <c r="H28" s="18">
        <v>1.9</v>
      </c>
      <c r="I28" s="41" t="s">
        <v>12</v>
      </c>
      <c r="J28" s="19">
        <v>90</v>
      </c>
      <c r="K28" s="19">
        <v>90</v>
      </c>
    </row>
    <row r="29" spans="1:11" ht="12.75">
      <c r="A29" s="5">
        <v>27</v>
      </c>
      <c r="B29" s="20">
        <v>40649</v>
      </c>
      <c r="D29" s="6" t="s">
        <v>8</v>
      </c>
      <c r="E29" s="13" t="s">
        <v>66</v>
      </c>
      <c r="F29" s="6" t="s">
        <v>266</v>
      </c>
      <c r="G29" s="14" t="s">
        <v>82</v>
      </c>
      <c r="H29" s="17">
        <v>1.55</v>
      </c>
      <c r="I29" s="9" t="s">
        <v>59</v>
      </c>
      <c r="J29" s="19">
        <v>80</v>
      </c>
      <c r="K29" s="19">
        <v>0</v>
      </c>
    </row>
    <row r="30" spans="1:11" ht="12.75">
      <c r="A30" s="5">
        <v>28</v>
      </c>
      <c r="B30" s="20">
        <v>40650</v>
      </c>
      <c r="D30" s="6" t="s">
        <v>8</v>
      </c>
      <c r="E30" s="6" t="s">
        <v>78</v>
      </c>
      <c r="F30" s="6" t="s">
        <v>267</v>
      </c>
      <c r="G30" s="14" t="s">
        <v>80</v>
      </c>
      <c r="H30" s="17">
        <v>1.57</v>
      </c>
      <c r="I30" s="10" t="s">
        <v>59</v>
      </c>
      <c r="J30" s="19">
        <v>90</v>
      </c>
      <c r="K30" s="19">
        <f>J30*H30</f>
        <v>141.3</v>
      </c>
    </row>
    <row r="31" spans="1:11" ht="12.75" customHeight="1">
      <c r="A31" s="5">
        <v>29</v>
      </c>
      <c r="B31" s="20">
        <v>40650</v>
      </c>
      <c r="D31" s="6" t="s">
        <v>8</v>
      </c>
      <c r="E31" s="13" t="s">
        <v>17</v>
      </c>
      <c r="F31" s="6" t="s">
        <v>268</v>
      </c>
      <c r="G31" s="6" t="s">
        <v>13</v>
      </c>
      <c r="H31" s="17">
        <v>1.55</v>
      </c>
      <c r="I31" s="10" t="s">
        <v>15</v>
      </c>
      <c r="J31" s="19">
        <v>80</v>
      </c>
      <c r="K31" s="19">
        <f>J31*H31</f>
        <v>124</v>
      </c>
    </row>
    <row r="32" spans="1:11" ht="12.75">
      <c r="A32" s="5">
        <v>30</v>
      </c>
      <c r="B32" s="20">
        <v>40650</v>
      </c>
      <c r="D32" s="6" t="s">
        <v>8</v>
      </c>
      <c r="E32" s="6" t="s">
        <v>78</v>
      </c>
      <c r="F32" s="6" t="s">
        <v>269</v>
      </c>
      <c r="G32" s="14" t="s">
        <v>80</v>
      </c>
      <c r="H32" s="17">
        <v>1.75</v>
      </c>
      <c r="I32" s="9" t="s">
        <v>142</v>
      </c>
      <c r="J32" s="19">
        <v>80</v>
      </c>
      <c r="K32" s="19">
        <v>0</v>
      </c>
    </row>
    <row r="33" spans="1:11" ht="12.75">
      <c r="A33" s="5">
        <v>31</v>
      </c>
      <c r="B33" s="20">
        <v>40651</v>
      </c>
      <c r="D33" s="6" t="s">
        <v>8</v>
      </c>
      <c r="E33" s="13" t="s">
        <v>241</v>
      </c>
      <c r="F33" s="6" t="s">
        <v>270</v>
      </c>
      <c r="G33" s="14" t="s">
        <v>68</v>
      </c>
      <c r="H33" s="17">
        <v>1.9</v>
      </c>
      <c r="I33" s="10" t="s">
        <v>111</v>
      </c>
      <c r="J33" s="19">
        <v>90</v>
      </c>
      <c r="K33" s="19">
        <f>J33*H33</f>
        <v>171</v>
      </c>
    </row>
    <row r="34" spans="1:11" ht="12.75">
      <c r="A34" s="5">
        <v>32</v>
      </c>
      <c r="B34" s="20">
        <v>40651</v>
      </c>
      <c r="D34" s="6" t="s">
        <v>8</v>
      </c>
      <c r="E34" s="13" t="s">
        <v>241</v>
      </c>
      <c r="F34" s="6" t="s">
        <v>271</v>
      </c>
      <c r="G34" s="14" t="s">
        <v>80</v>
      </c>
      <c r="H34" s="17">
        <v>1.7</v>
      </c>
      <c r="I34" s="38" t="s">
        <v>18</v>
      </c>
      <c r="J34" s="19">
        <v>90</v>
      </c>
      <c r="K34" s="19">
        <v>0</v>
      </c>
    </row>
    <row r="35" spans="1:11" ht="12.75">
      <c r="A35" s="5">
        <v>33</v>
      </c>
      <c r="B35" s="20">
        <v>40652</v>
      </c>
      <c r="D35" s="6" t="s">
        <v>93</v>
      </c>
      <c r="E35" s="13" t="s">
        <v>194</v>
      </c>
      <c r="F35" s="6" t="s">
        <v>272</v>
      </c>
      <c r="G35" s="14" t="s">
        <v>273</v>
      </c>
      <c r="H35" s="17">
        <v>1.6</v>
      </c>
      <c r="I35" s="39" t="s">
        <v>274</v>
      </c>
      <c r="J35" s="19">
        <v>100</v>
      </c>
      <c r="K35" s="19">
        <v>160</v>
      </c>
    </row>
    <row r="36" spans="1:11" ht="12.75">
      <c r="A36" s="5">
        <v>34</v>
      </c>
      <c r="B36" s="20">
        <v>40652</v>
      </c>
      <c r="D36" s="6" t="s">
        <v>8</v>
      </c>
      <c r="E36" s="6" t="s">
        <v>236</v>
      </c>
      <c r="F36" s="6" t="s">
        <v>275</v>
      </c>
      <c r="G36" s="6" t="s">
        <v>199</v>
      </c>
      <c r="H36" s="17">
        <v>2.2</v>
      </c>
      <c r="I36" s="10" t="s">
        <v>126</v>
      </c>
      <c r="J36" s="6">
        <v>80</v>
      </c>
      <c r="K36" s="19">
        <f>J36*H36</f>
        <v>176</v>
      </c>
    </row>
    <row r="37" spans="1:11" ht="12.75">
      <c r="A37" s="5">
        <v>35</v>
      </c>
      <c r="B37" s="20">
        <v>40652</v>
      </c>
      <c r="D37" s="6" t="s">
        <v>8</v>
      </c>
      <c r="E37" s="6" t="s">
        <v>236</v>
      </c>
      <c r="F37" s="6" t="s">
        <v>276</v>
      </c>
      <c r="G37" s="14" t="s">
        <v>68</v>
      </c>
      <c r="H37" s="17">
        <v>2</v>
      </c>
      <c r="I37" s="9" t="s">
        <v>59</v>
      </c>
      <c r="J37" s="19">
        <v>80</v>
      </c>
      <c r="K37" s="19">
        <v>0</v>
      </c>
    </row>
    <row r="38" spans="1:11" ht="12.75">
      <c r="A38" s="5">
        <v>36</v>
      </c>
      <c r="B38" s="20">
        <v>40653</v>
      </c>
      <c r="D38" s="6" t="s">
        <v>8</v>
      </c>
      <c r="E38" s="13" t="s">
        <v>278</v>
      </c>
      <c r="F38" s="6" t="s">
        <v>277</v>
      </c>
      <c r="G38" s="14" t="s">
        <v>80</v>
      </c>
      <c r="H38" s="17">
        <v>1.65</v>
      </c>
      <c r="I38" s="9" t="s">
        <v>279</v>
      </c>
      <c r="J38" s="19">
        <v>80</v>
      </c>
      <c r="K38" s="19">
        <v>0</v>
      </c>
    </row>
    <row r="39" spans="1:11" ht="12.75">
      <c r="A39" s="5">
        <v>37</v>
      </c>
      <c r="B39" s="20">
        <v>40654</v>
      </c>
      <c r="D39" s="6" t="s">
        <v>93</v>
      </c>
      <c r="E39" s="13" t="s">
        <v>281</v>
      </c>
      <c r="F39" s="6" t="s">
        <v>280</v>
      </c>
      <c r="G39" s="14" t="s">
        <v>282</v>
      </c>
      <c r="H39" s="17">
        <v>1.9</v>
      </c>
      <c r="I39" s="9" t="s">
        <v>283</v>
      </c>
      <c r="J39" s="19">
        <v>100</v>
      </c>
      <c r="K39" s="19">
        <v>0</v>
      </c>
    </row>
    <row r="40" spans="1:11" ht="12.75">
      <c r="A40" s="5">
        <v>38</v>
      </c>
      <c r="B40" s="20">
        <v>40654</v>
      </c>
      <c r="C40" s="6"/>
      <c r="D40" s="6" t="s">
        <v>69</v>
      </c>
      <c r="E40" s="13" t="s">
        <v>285</v>
      </c>
      <c r="F40" s="6" t="s">
        <v>284</v>
      </c>
      <c r="G40" s="14" t="s">
        <v>80</v>
      </c>
      <c r="H40" s="17">
        <v>1.53</v>
      </c>
      <c r="I40" s="10" t="s">
        <v>15</v>
      </c>
      <c r="J40" s="19">
        <v>100</v>
      </c>
      <c r="K40" s="6">
        <v>153</v>
      </c>
    </row>
    <row r="41" spans="1:11" ht="12.75">
      <c r="A41" s="5">
        <v>39</v>
      </c>
      <c r="B41" s="20">
        <v>40655</v>
      </c>
      <c r="C41" s="6"/>
      <c r="D41" s="6" t="s">
        <v>287</v>
      </c>
      <c r="E41" s="6" t="s">
        <v>288</v>
      </c>
      <c r="F41" s="6" t="s">
        <v>286</v>
      </c>
      <c r="G41" s="6" t="s">
        <v>61</v>
      </c>
      <c r="H41" s="6">
        <v>2.2</v>
      </c>
      <c r="I41" s="10" t="s">
        <v>16</v>
      </c>
      <c r="J41" s="6">
        <v>80</v>
      </c>
      <c r="K41" s="6">
        <f>J41*H41</f>
        <v>176</v>
      </c>
    </row>
    <row r="42" spans="1:11" ht="12.75">
      <c r="A42" s="5">
        <v>40</v>
      </c>
      <c r="B42" s="20">
        <v>40656</v>
      </c>
      <c r="C42" s="6"/>
      <c r="D42" s="6" t="s">
        <v>8</v>
      </c>
      <c r="E42" s="13" t="s">
        <v>238</v>
      </c>
      <c r="F42" s="6" t="s">
        <v>289</v>
      </c>
      <c r="G42" s="6" t="s">
        <v>13</v>
      </c>
      <c r="H42" s="6">
        <v>1.55</v>
      </c>
      <c r="I42" s="9" t="s">
        <v>126</v>
      </c>
      <c r="J42" s="6">
        <v>80</v>
      </c>
      <c r="K42" s="6">
        <v>0</v>
      </c>
    </row>
    <row r="43" spans="1:11" ht="15" customHeight="1">
      <c r="A43" s="5">
        <v>41</v>
      </c>
      <c r="B43" s="20">
        <v>40656</v>
      </c>
      <c r="C43" s="6"/>
      <c r="D43" s="6" t="s">
        <v>8</v>
      </c>
      <c r="E43" s="6" t="s">
        <v>14</v>
      </c>
      <c r="F43" s="6" t="s">
        <v>290</v>
      </c>
      <c r="G43" s="14" t="s">
        <v>68</v>
      </c>
      <c r="H43" s="6">
        <v>1.77</v>
      </c>
      <c r="I43" s="22" t="s">
        <v>59</v>
      </c>
      <c r="J43" s="6">
        <v>100</v>
      </c>
      <c r="K43" s="6">
        <v>100</v>
      </c>
    </row>
    <row r="44" spans="1:11" ht="12.75">
      <c r="A44" s="5">
        <v>42</v>
      </c>
      <c r="B44" s="20">
        <v>40656</v>
      </c>
      <c r="C44" s="6"/>
      <c r="D44" s="6" t="s">
        <v>8</v>
      </c>
      <c r="E44" s="13" t="s">
        <v>17</v>
      </c>
      <c r="F44" s="6" t="s">
        <v>291</v>
      </c>
      <c r="G44" s="6" t="s">
        <v>292</v>
      </c>
      <c r="H44" s="6">
        <v>1.8</v>
      </c>
      <c r="I44" s="10" t="s">
        <v>15</v>
      </c>
      <c r="J44" s="6">
        <v>90</v>
      </c>
      <c r="K44" s="6">
        <f>J44*H44</f>
        <v>162</v>
      </c>
    </row>
    <row r="45" spans="1:11" ht="12.75">
      <c r="A45" s="5">
        <v>43</v>
      </c>
      <c r="B45" s="20">
        <v>40657</v>
      </c>
      <c r="C45" s="6"/>
      <c r="D45" s="6" t="s">
        <v>8</v>
      </c>
      <c r="E45" s="13" t="s">
        <v>238</v>
      </c>
      <c r="F45" s="6" t="s">
        <v>293</v>
      </c>
      <c r="G45" s="6" t="s">
        <v>61</v>
      </c>
      <c r="H45" s="6">
        <v>1.6</v>
      </c>
      <c r="I45" s="9" t="s">
        <v>18</v>
      </c>
      <c r="J45" s="6">
        <v>80</v>
      </c>
      <c r="K45" s="6">
        <v>0</v>
      </c>
    </row>
    <row r="46" spans="1:11" ht="12.75">
      <c r="A46" s="5">
        <v>44</v>
      </c>
      <c r="B46" s="20">
        <v>40658</v>
      </c>
      <c r="D46" s="6" t="s">
        <v>8</v>
      </c>
      <c r="E46" s="13" t="s">
        <v>241</v>
      </c>
      <c r="F46" s="6" t="s">
        <v>294</v>
      </c>
      <c r="G46" s="6" t="s">
        <v>75</v>
      </c>
      <c r="H46" s="6">
        <v>1.67</v>
      </c>
      <c r="I46" s="9" t="s">
        <v>111</v>
      </c>
      <c r="J46" s="6">
        <v>80</v>
      </c>
      <c r="K46" s="6">
        <v>0</v>
      </c>
    </row>
    <row r="47" spans="1:11" ht="12.75">
      <c r="A47" s="5">
        <v>45</v>
      </c>
      <c r="B47" s="20">
        <v>40658</v>
      </c>
      <c r="D47" s="6" t="s">
        <v>287</v>
      </c>
      <c r="E47" s="6" t="s">
        <v>288</v>
      </c>
      <c r="F47" t="s">
        <v>295</v>
      </c>
      <c r="G47" s="6" t="s">
        <v>80</v>
      </c>
      <c r="H47" s="6">
        <v>1.55</v>
      </c>
      <c r="I47" s="9" t="s">
        <v>62</v>
      </c>
      <c r="J47" s="6">
        <v>90</v>
      </c>
      <c r="K47" s="6">
        <v>0</v>
      </c>
    </row>
    <row r="48" spans="1:11" ht="12.75">
      <c r="A48" s="5">
        <v>46</v>
      </c>
      <c r="B48" s="20">
        <v>40658</v>
      </c>
      <c r="D48" s="6" t="s">
        <v>8</v>
      </c>
      <c r="E48" s="6" t="s">
        <v>14</v>
      </c>
      <c r="F48" s="6" t="s">
        <v>296</v>
      </c>
      <c r="G48" s="6" t="s">
        <v>82</v>
      </c>
      <c r="H48" s="6">
        <v>1.55</v>
      </c>
      <c r="I48" s="10" t="s">
        <v>126</v>
      </c>
      <c r="J48" s="6">
        <v>90</v>
      </c>
      <c r="K48" s="6">
        <f>J48*H48</f>
        <v>139.5</v>
      </c>
    </row>
    <row r="49" spans="1:11" ht="12.75">
      <c r="A49" s="5">
        <v>47</v>
      </c>
      <c r="B49" s="20">
        <v>40659</v>
      </c>
      <c r="D49" s="6" t="s">
        <v>69</v>
      </c>
      <c r="E49" s="13" t="s">
        <v>298</v>
      </c>
      <c r="F49" s="6" t="s">
        <v>297</v>
      </c>
      <c r="G49" s="6" t="s">
        <v>80</v>
      </c>
      <c r="H49" s="6">
        <v>1.59</v>
      </c>
      <c r="I49" s="9" t="s">
        <v>84</v>
      </c>
      <c r="J49" s="6">
        <v>80</v>
      </c>
      <c r="K49" s="6">
        <v>0</v>
      </c>
    </row>
    <row r="50" spans="1:11" ht="12.75">
      <c r="A50" s="5">
        <v>48</v>
      </c>
      <c r="B50" s="20">
        <v>40660</v>
      </c>
      <c r="D50" s="6" t="s">
        <v>8</v>
      </c>
      <c r="E50" s="13" t="s">
        <v>246</v>
      </c>
      <c r="F50" s="6" t="s">
        <v>299</v>
      </c>
      <c r="G50" s="6" t="s">
        <v>13</v>
      </c>
      <c r="H50" s="6">
        <v>1.9</v>
      </c>
      <c r="I50" s="9" t="s">
        <v>84</v>
      </c>
      <c r="J50" s="6">
        <v>80</v>
      </c>
      <c r="K50" s="6">
        <v>0</v>
      </c>
    </row>
    <row r="51" spans="1:11" ht="12.75">
      <c r="A51" s="5">
        <v>49</v>
      </c>
      <c r="B51" s="20">
        <v>40661</v>
      </c>
      <c r="D51" s="6" t="s">
        <v>8</v>
      </c>
      <c r="E51" s="13" t="s">
        <v>241</v>
      </c>
      <c r="F51" t="s">
        <v>300</v>
      </c>
      <c r="G51" s="6" t="s">
        <v>80</v>
      </c>
      <c r="H51" s="6">
        <v>1.9</v>
      </c>
      <c r="I51" s="10" t="s">
        <v>15</v>
      </c>
      <c r="J51" s="6">
        <v>80</v>
      </c>
      <c r="K51" s="6">
        <f>J51*H51</f>
        <v>152</v>
      </c>
    </row>
    <row r="52" spans="1:11" ht="12.75">
      <c r="A52" s="5">
        <v>50</v>
      </c>
      <c r="B52" s="20">
        <v>40661</v>
      </c>
      <c r="D52" s="6" t="s">
        <v>8</v>
      </c>
      <c r="E52" s="13" t="s">
        <v>241</v>
      </c>
      <c r="F52" s="6" t="s">
        <v>301</v>
      </c>
      <c r="G52" s="6" t="s">
        <v>54</v>
      </c>
      <c r="H52" s="6">
        <v>1.56</v>
      </c>
      <c r="I52" s="22" t="s">
        <v>18</v>
      </c>
      <c r="J52" s="6">
        <v>100</v>
      </c>
      <c r="K52" s="6">
        <v>100</v>
      </c>
    </row>
    <row r="53" spans="1:11" ht="12.75">
      <c r="A53" s="5">
        <v>51</v>
      </c>
      <c r="B53" s="20">
        <v>40663</v>
      </c>
      <c r="D53" s="6" t="s">
        <v>8</v>
      </c>
      <c r="E53" s="13" t="s">
        <v>238</v>
      </c>
      <c r="F53" s="6" t="s">
        <v>302</v>
      </c>
      <c r="G53" s="6" t="s">
        <v>303</v>
      </c>
      <c r="H53" s="6">
        <v>1.67</v>
      </c>
      <c r="I53" s="10" t="s">
        <v>59</v>
      </c>
      <c r="J53" s="6">
        <v>100</v>
      </c>
      <c r="K53" s="6">
        <v>167</v>
      </c>
    </row>
    <row r="54" spans="1:11" ht="12.75">
      <c r="A54" s="5">
        <v>52</v>
      </c>
      <c r="B54" s="20">
        <v>40663</v>
      </c>
      <c r="D54" s="6" t="s">
        <v>8</v>
      </c>
      <c r="E54" s="6" t="s">
        <v>305</v>
      </c>
      <c r="F54" s="6" t="s">
        <v>304</v>
      </c>
      <c r="G54" s="6" t="s">
        <v>199</v>
      </c>
      <c r="H54" s="6">
        <v>2</v>
      </c>
      <c r="I54" s="10" t="s">
        <v>59</v>
      </c>
      <c r="J54" s="6">
        <v>80</v>
      </c>
      <c r="K54" s="6">
        <v>160</v>
      </c>
    </row>
    <row r="55" spans="1:11" ht="12.75">
      <c r="A55" s="5">
        <v>53</v>
      </c>
      <c r="B55" s="20">
        <v>40663</v>
      </c>
      <c r="D55" s="6" t="s">
        <v>8</v>
      </c>
      <c r="E55" t="s">
        <v>17</v>
      </c>
      <c r="F55" t="s">
        <v>306</v>
      </c>
      <c r="G55" s="6" t="s">
        <v>98</v>
      </c>
      <c r="H55" s="6">
        <v>1.72</v>
      </c>
      <c r="I55" s="9" t="s">
        <v>76</v>
      </c>
      <c r="J55" s="6">
        <v>100</v>
      </c>
      <c r="K55" s="6">
        <v>0</v>
      </c>
    </row>
    <row r="56" spans="1:11" ht="12.75">
      <c r="A56" s="5">
        <v>54</v>
      </c>
      <c r="B56" s="20"/>
      <c r="K56" s="6"/>
    </row>
    <row r="57" ht="12.75">
      <c r="K57" s="6"/>
    </row>
    <row r="58" spans="3:13" ht="12.75">
      <c r="C58" s="43" t="s">
        <v>9</v>
      </c>
      <c r="D58" s="43"/>
      <c r="E58" s="1">
        <v>1000</v>
      </c>
      <c r="F58" s="2">
        <v>30000</v>
      </c>
      <c r="H58" s="44" t="s">
        <v>27</v>
      </c>
      <c r="I58" s="44"/>
      <c r="J58" s="6">
        <f>COUNT(B3:B56)</f>
        <v>53</v>
      </c>
      <c r="K58" s="46" t="s">
        <v>30</v>
      </c>
      <c r="L58" s="46"/>
      <c r="M58" s="30">
        <f>MAX(H3:H44)</f>
        <v>2.2</v>
      </c>
    </row>
    <row r="59" spans="3:13" ht="12.75">
      <c r="C59" s="43" t="s">
        <v>10</v>
      </c>
      <c r="D59" s="43"/>
      <c r="E59" s="11">
        <f>E58-SUM(J3:J56)+SUM(K3:K56)</f>
        <v>1529.3000000000002</v>
      </c>
      <c r="F59" s="23">
        <f>F58*E60/100+F58</f>
        <v>45879.00000000001</v>
      </c>
      <c r="H59" s="46" t="s">
        <v>28</v>
      </c>
      <c r="I59" s="46"/>
      <c r="J59" s="29">
        <f>J58-J60-J61</f>
        <v>30</v>
      </c>
      <c r="K59" s="46" t="s">
        <v>29</v>
      </c>
      <c r="L59" s="46"/>
      <c r="M59" s="30">
        <f>MIN(H3:H44)</f>
        <v>1.53</v>
      </c>
    </row>
    <row r="60" spans="3:13" ht="12.75">
      <c r="C60" s="43" t="s">
        <v>11</v>
      </c>
      <c r="D60" s="43"/>
      <c r="E60" s="12">
        <f>(E59-E58)/E58*100</f>
        <v>52.93000000000002</v>
      </c>
      <c r="F60" s="24">
        <f>E60</f>
        <v>52.93000000000002</v>
      </c>
      <c r="H60" s="47" t="s">
        <v>25</v>
      </c>
      <c r="I60" s="47"/>
      <c r="J60" s="27">
        <f>COUNTIF(K3:K56,0)</f>
        <v>18</v>
      </c>
      <c r="K60" s="46" t="s">
        <v>31</v>
      </c>
      <c r="L60" s="46"/>
      <c r="M60" s="30">
        <f>AVERAGE(H3:H44)</f>
        <v>1.7645238095238096</v>
      </c>
    </row>
    <row r="61" spans="3:10" ht="12.75">
      <c r="C61" s="25" t="s">
        <v>19</v>
      </c>
      <c r="D61" s="25"/>
      <c r="E61" s="25">
        <f>E59-E58</f>
        <v>529.3000000000002</v>
      </c>
      <c r="F61" s="25">
        <f>F59-F58</f>
        <v>15879.000000000007</v>
      </c>
      <c r="H61" s="45" t="s">
        <v>26</v>
      </c>
      <c r="I61" s="45"/>
      <c r="J61" s="28">
        <v>5</v>
      </c>
    </row>
    <row r="62" ht="23.25">
      <c r="E62" s="34" t="s">
        <v>20</v>
      </c>
    </row>
    <row r="63" spans="2:6" ht="12.75">
      <c r="B63" s="42" t="s">
        <v>34</v>
      </c>
      <c r="C63" s="42"/>
      <c r="D63" s="42"/>
      <c r="E63" s="42"/>
      <c r="F63" s="42"/>
    </row>
    <row r="64" spans="7:11" ht="12.75">
      <c r="G64" s="33" t="s">
        <v>35</v>
      </c>
      <c r="H64" s="31"/>
      <c r="I64" s="2"/>
      <c r="J64" s="2"/>
      <c r="K64" s="2"/>
    </row>
    <row r="65" ht="12.75">
      <c r="J65" s="32" t="s">
        <v>94</v>
      </c>
    </row>
  </sheetData>
  <mergeCells count="12">
    <mergeCell ref="H61:I61"/>
    <mergeCell ref="B63:F63"/>
    <mergeCell ref="C59:D59"/>
    <mergeCell ref="H59:I59"/>
    <mergeCell ref="K59:L59"/>
    <mergeCell ref="C60:D60"/>
    <mergeCell ref="H60:I60"/>
    <mergeCell ref="K60:L60"/>
    <mergeCell ref="A1:I1"/>
    <mergeCell ref="C58:D58"/>
    <mergeCell ref="H58:I58"/>
    <mergeCell ref="K58:L58"/>
  </mergeCells>
  <hyperlinks>
    <hyperlink ref="J65" r:id="rId1" display="www.stavkiplus.ru/fixed.php"/>
  </hyperlinks>
  <printOptions/>
  <pageMargins left="0.75" right="0.75" top="1" bottom="1" header="0.5" footer="0.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M65"/>
  <sheetViews>
    <sheetView zoomScale="70" zoomScaleNormal="70" workbookViewId="0" topLeftCell="A23">
      <selection activeCell="J60" sqref="J60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42" t="s">
        <v>307</v>
      </c>
      <c r="B1" s="42"/>
      <c r="C1" s="42"/>
      <c r="D1" s="42"/>
      <c r="E1" s="42"/>
      <c r="F1" s="42"/>
      <c r="G1" s="42"/>
      <c r="H1" s="42"/>
      <c r="I1" s="42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21</v>
      </c>
      <c r="K2" s="4" t="s">
        <v>22</v>
      </c>
    </row>
    <row r="3" spans="1:12" ht="18" customHeight="1" thickTop="1">
      <c r="A3" s="5">
        <v>1</v>
      </c>
      <c r="B3" s="21">
        <v>40664</v>
      </c>
      <c r="C3" s="6"/>
      <c r="D3" s="6" t="s">
        <v>8</v>
      </c>
      <c r="E3" s="6" t="s">
        <v>48</v>
      </c>
      <c r="F3" s="13" t="s">
        <v>308</v>
      </c>
      <c r="G3" s="26" t="s">
        <v>61</v>
      </c>
      <c r="H3" s="17">
        <v>1.55</v>
      </c>
      <c r="I3" s="9" t="s">
        <v>12</v>
      </c>
      <c r="J3" s="6">
        <v>80</v>
      </c>
      <c r="K3" s="6">
        <v>0</v>
      </c>
      <c r="L3" s="6"/>
    </row>
    <row r="4" spans="1:12" ht="12.75">
      <c r="A4" s="8">
        <v>2</v>
      </c>
      <c r="B4" s="21">
        <v>40664</v>
      </c>
      <c r="C4" s="6"/>
      <c r="D4" s="6" t="s">
        <v>8</v>
      </c>
      <c r="E4" s="13" t="s">
        <v>17</v>
      </c>
      <c r="F4" s="6" t="s">
        <v>309</v>
      </c>
      <c r="G4" s="26" t="s">
        <v>13</v>
      </c>
      <c r="H4" s="17">
        <v>1.57</v>
      </c>
      <c r="I4" s="10" t="s">
        <v>15</v>
      </c>
      <c r="J4" s="7">
        <v>100</v>
      </c>
      <c r="K4" s="6">
        <v>157</v>
      </c>
      <c r="L4" s="6"/>
    </row>
    <row r="5" spans="1:12" ht="12.75">
      <c r="A5" s="5">
        <v>3</v>
      </c>
      <c r="B5" s="21">
        <v>40664</v>
      </c>
      <c r="C5" s="6"/>
      <c r="D5" s="6" t="s">
        <v>23</v>
      </c>
      <c r="E5" s="6" t="s">
        <v>310</v>
      </c>
      <c r="F5" s="6" t="s">
        <v>311</v>
      </c>
      <c r="G5" s="6" t="s">
        <v>68</v>
      </c>
      <c r="H5" s="17">
        <v>1.6</v>
      </c>
      <c r="I5" s="9" t="s">
        <v>232</v>
      </c>
      <c r="J5" s="26">
        <v>80</v>
      </c>
      <c r="K5" s="6">
        <v>0</v>
      </c>
      <c r="L5" s="6"/>
    </row>
    <row r="6" spans="1:12" ht="12.75">
      <c r="A6" s="8">
        <v>4</v>
      </c>
      <c r="B6" s="21">
        <v>40665</v>
      </c>
      <c r="C6" s="6"/>
      <c r="D6" s="6" t="s">
        <v>287</v>
      </c>
      <c r="E6" s="13" t="s">
        <v>313</v>
      </c>
      <c r="F6" s="6" t="s">
        <v>312</v>
      </c>
      <c r="G6" s="6" t="s">
        <v>314</v>
      </c>
      <c r="H6" s="17">
        <v>1.8</v>
      </c>
      <c r="I6" s="9" t="s">
        <v>62</v>
      </c>
      <c r="J6" s="6">
        <v>80</v>
      </c>
      <c r="K6" s="6">
        <v>0</v>
      </c>
      <c r="L6" s="6"/>
    </row>
    <row r="7" spans="1:12" ht="12.75">
      <c r="A7" s="5">
        <v>5</v>
      </c>
      <c r="B7" s="21">
        <v>40665</v>
      </c>
      <c r="C7" s="6"/>
      <c r="D7" s="6" t="s">
        <v>8</v>
      </c>
      <c r="E7" s="6" t="s">
        <v>315</v>
      </c>
      <c r="F7" s="6" t="s">
        <v>316</v>
      </c>
      <c r="G7" s="6" t="s">
        <v>80</v>
      </c>
      <c r="H7" s="17">
        <v>1.85</v>
      </c>
      <c r="I7" s="9" t="s">
        <v>84</v>
      </c>
      <c r="J7" s="6">
        <v>80</v>
      </c>
      <c r="K7" s="6">
        <v>0</v>
      </c>
      <c r="L7" s="6"/>
    </row>
    <row r="8" spans="1:12" ht="14.25" customHeight="1">
      <c r="A8" s="8">
        <v>6</v>
      </c>
      <c r="B8" s="21">
        <v>40666</v>
      </c>
      <c r="D8" s="6" t="s">
        <v>69</v>
      </c>
      <c r="E8" s="13" t="s">
        <v>317</v>
      </c>
      <c r="F8" s="6" t="s">
        <v>318</v>
      </c>
      <c r="G8" s="26" t="s">
        <v>319</v>
      </c>
      <c r="H8" s="17">
        <v>1.95</v>
      </c>
      <c r="I8" s="9" t="s">
        <v>320</v>
      </c>
      <c r="J8" s="6">
        <v>90</v>
      </c>
      <c r="K8" s="6">
        <v>0</v>
      </c>
      <c r="L8" s="6"/>
    </row>
    <row r="9" spans="1:12" ht="12.75">
      <c r="A9" s="5">
        <v>7</v>
      </c>
      <c r="B9" s="21">
        <v>40666</v>
      </c>
      <c r="D9" s="6" t="s">
        <v>8</v>
      </c>
      <c r="E9" s="13" t="s">
        <v>321</v>
      </c>
      <c r="F9" s="6" t="s">
        <v>322</v>
      </c>
      <c r="G9" s="6" t="s">
        <v>122</v>
      </c>
      <c r="H9" s="17">
        <v>1.62</v>
      </c>
      <c r="I9" s="10" t="s">
        <v>84</v>
      </c>
      <c r="J9" s="6">
        <v>90</v>
      </c>
      <c r="K9" s="6">
        <f>J9*H9</f>
        <v>145.8</v>
      </c>
      <c r="L9" s="6"/>
    </row>
    <row r="10" spans="1:12" ht="12.75">
      <c r="A10" s="8">
        <v>8</v>
      </c>
      <c r="B10" s="21">
        <v>40666</v>
      </c>
      <c r="D10" s="6" t="s">
        <v>8</v>
      </c>
      <c r="E10" s="13" t="s">
        <v>323</v>
      </c>
      <c r="F10" s="6" t="s">
        <v>324</v>
      </c>
      <c r="G10" s="6" t="s">
        <v>325</v>
      </c>
      <c r="H10" s="17">
        <v>2.2</v>
      </c>
      <c r="I10" s="10" t="s">
        <v>326</v>
      </c>
      <c r="J10" s="6">
        <v>80</v>
      </c>
      <c r="K10" s="6">
        <f>J10*H10</f>
        <v>176</v>
      </c>
      <c r="L10" s="6"/>
    </row>
    <row r="11" spans="1:12" ht="12.75">
      <c r="A11" s="5">
        <v>9</v>
      </c>
      <c r="B11" s="21">
        <v>40667</v>
      </c>
      <c r="C11" s="6"/>
      <c r="D11" s="6" t="s">
        <v>23</v>
      </c>
      <c r="E11" s="6" t="s">
        <v>310</v>
      </c>
      <c r="F11" s="6" t="s">
        <v>327</v>
      </c>
      <c r="G11" s="13" t="s">
        <v>80</v>
      </c>
      <c r="H11" s="18">
        <v>1.89</v>
      </c>
      <c r="I11" s="9" t="s">
        <v>155</v>
      </c>
      <c r="J11" s="19">
        <v>80</v>
      </c>
      <c r="K11" s="6">
        <v>0</v>
      </c>
      <c r="L11" s="6"/>
    </row>
    <row r="12" spans="1:12" ht="12.75" customHeight="1">
      <c r="A12" s="8">
        <v>10</v>
      </c>
      <c r="B12" s="21">
        <v>40667</v>
      </c>
      <c r="C12" s="6"/>
      <c r="D12" s="6" t="s">
        <v>8</v>
      </c>
      <c r="E12" s="6" t="s">
        <v>328</v>
      </c>
      <c r="F12" s="6" t="s">
        <v>329</v>
      </c>
      <c r="G12" s="6" t="s">
        <v>163</v>
      </c>
      <c r="H12" s="18">
        <v>1.57</v>
      </c>
      <c r="I12" s="10" t="s">
        <v>12</v>
      </c>
      <c r="J12" s="19">
        <v>100</v>
      </c>
      <c r="K12" s="6">
        <v>157</v>
      </c>
      <c r="L12" s="6"/>
    </row>
    <row r="13" spans="1:12" ht="12.75" customHeight="1">
      <c r="A13" s="5">
        <v>11</v>
      </c>
      <c r="B13" s="21">
        <v>40669</v>
      </c>
      <c r="C13" s="6"/>
      <c r="D13" s="6" t="s">
        <v>8</v>
      </c>
      <c r="E13" s="6" t="s">
        <v>328</v>
      </c>
      <c r="F13" s="13" t="s">
        <v>330</v>
      </c>
      <c r="G13" s="6" t="s">
        <v>82</v>
      </c>
      <c r="H13" s="18">
        <v>1.55</v>
      </c>
      <c r="I13" s="9" t="s">
        <v>134</v>
      </c>
      <c r="J13" s="19">
        <v>100</v>
      </c>
      <c r="K13" s="6">
        <v>0</v>
      </c>
      <c r="L13" s="6"/>
    </row>
    <row r="14" spans="1:12" ht="12.75" customHeight="1">
      <c r="A14" s="8">
        <v>12</v>
      </c>
      <c r="B14" s="21">
        <v>40669</v>
      </c>
      <c r="C14" s="6"/>
      <c r="D14" s="6" t="s">
        <v>23</v>
      </c>
      <c r="E14" s="6" t="s">
        <v>310</v>
      </c>
      <c r="F14" s="6" t="s">
        <v>331</v>
      </c>
      <c r="G14" s="26" t="s">
        <v>82</v>
      </c>
      <c r="H14" s="18">
        <v>1.65</v>
      </c>
      <c r="I14" s="10" t="s">
        <v>166</v>
      </c>
      <c r="J14" s="19">
        <v>100</v>
      </c>
      <c r="K14" s="6">
        <v>165</v>
      </c>
      <c r="L14" s="6"/>
    </row>
    <row r="15" spans="1:12" ht="12.75" customHeight="1">
      <c r="A15" s="5">
        <v>13</v>
      </c>
      <c r="B15" s="21">
        <v>40670</v>
      </c>
      <c r="C15" s="6"/>
      <c r="D15" s="6" t="s">
        <v>8</v>
      </c>
      <c r="E15" s="13" t="s">
        <v>332</v>
      </c>
      <c r="F15" s="6" t="s">
        <v>333</v>
      </c>
      <c r="G15" s="6" t="s">
        <v>199</v>
      </c>
      <c r="H15" s="18">
        <v>1.9</v>
      </c>
      <c r="I15" s="9" t="s">
        <v>142</v>
      </c>
      <c r="J15" s="19">
        <v>80</v>
      </c>
      <c r="K15" s="6">
        <v>0</v>
      </c>
      <c r="L15" s="6"/>
    </row>
    <row r="16" spans="1:12" ht="12.75" customHeight="1">
      <c r="A16" s="8">
        <v>14</v>
      </c>
      <c r="B16" s="21">
        <v>40670</v>
      </c>
      <c r="C16" s="6"/>
      <c r="D16" s="6" t="s">
        <v>8</v>
      </c>
      <c r="E16" s="13" t="s">
        <v>14</v>
      </c>
      <c r="F16" s="6" t="s">
        <v>334</v>
      </c>
      <c r="G16" s="6" t="s">
        <v>80</v>
      </c>
      <c r="H16" s="18">
        <v>1.85</v>
      </c>
      <c r="I16" s="9" t="s">
        <v>142</v>
      </c>
      <c r="J16" s="19">
        <v>80</v>
      </c>
      <c r="K16" s="6">
        <v>0</v>
      </c>
      <c r="L16" s="6"/>
    </row>
    <row r="17" spans="1:12" ht="15" customHeight="1">
      <c r="A17" s="5">
        <v>15</v>
      </c>
      <c r="B17" s="21">
        <v>40670</v>
      </c>
      <c r="C17" s="6"/>
      <c r="D17" s="6" t="s">
        <v>8</v>
      </c>
      <c r="E17" s="6" t="s">
        <v>328</v>
      </c>
      <c r="F17" s="6" t="s">
        <v>335</v>
      </c>
      <c r="G17" s="6" t="s">
        <v>82</v>
      </c>
      <c r="H17" s="18">
        <v>1.7</v>
      </c>
      <c r="I17" s="9" t="s">
        <v>76</v>
      </c>
      <c r="J17" s="19">
        <v>80</v>
      </c>
      <c r="K17" s="6">
        <v>0</v>
      </c>
      <c r="L17" s="6"/>
    </row>
    <row r="18" spans="1:12" ht="12.75" customHeight="1">
      <c r="A18" s="8">
        <v>16</v>
      </c>
      <c r="B18" s="21">
        <v>40670</v>
      </c>
      <c r="D18" s="6" t="s">
        <v>8</v>
      </c>
      <c r="E18" s="6" t="s">
        <v>305</v>
      </c>
      <c r="F18" s="6" t="s">
        <v>336</v>
      </c>
      <c r="G18" s="26" t="s">
        <v>75</v>
      </c>
      <c r="H18" s="18">
        <v>1.75</v>
      </c>
      <c r="I18" s="10" t="s">
        <v>126</v>
      </c>
      <c r="J18" s="19">
        <v>80</v>
      </c>
      <c r="K18" s="6">
        <f>J18*H18</f>
        <v>140</v>
      </c>
      <c r="L18" s="6"/>
    </row>
    <row r="19" spans="1:12" ht="15.75" customHeight="1">
      <c r="A19" s="5">
        <v>17</v>
      </c>
      <c r="B19" s="20">
        <v>40671</v>
      </c>
      <c r="D19" s="6" t="s">
        <v>8</v>
      </c>
      <c r="E19" s="6" t="s">
        <v>332</v>
      </c>
      <c r="F19" s="16" t="s">
        <v>337</v>
      </c>
      <c r="G19" s="6" t="s">
        <v>36</v>
      </c>
      <c r="H19" s="18">
        <v>1.65</v>
      </c>
      <c r="I19" s="10" t="s">
        <v>155</v>
      </c>
      <c r="J19" s="19">
        <v>100</v>
      </c>
      <c r="K19" s="19">
        <v>165</v>
      </c>
      <c r="L19" s="6"/>
    </row>
    <row r="20" spans="1:12" ht="13.5" customHeight="1">
      <c r="A20" s="8">
        <v>18</v>
      </c>
      <c r="B20" s="20">
        <v>40671</v>
      </c>
      <c r="D20" s="6" t="s">
        <v>8</v>
      </c>
      <c r="E20" s="13" t="s">
        <v>14</v>
      </c>
      <c r="F20" s="6" t="s">
        <v>338</v>
      </c>
      <c r="G20" s="6" t="s">
        <v>13</v>
      </c>
      <c r="H20" s="18">
        <v>1.73</v>
      </c>
      <c r="I20" s="10" t="s">
        <v>76</v>
      </c>
      <c r="J20" s="19">
        <v>90</v>
      </c>
      <c r="K20" s="19">
        <f>J20*H20</f>
        <v>155.7</v>
      </c>
      <c r="L20" s="6"/>
    </row>
    <row r="21" spans="1:12" ht="15" customHeight="1">
      <c r="A21" s="5">
        <v>19</v>
      </c>
      <c r="B21" s="20">
        <v>40672</v>
      </c>
      <c r="C21" s="15"/>
      <c r="D21" s="6" t="s">
        <v>69</v>
      </c>
      <c r="E21" s="6" t="s">
        <v>339</v>
      </c>
      <c r="F21" s="6" t="s">
        <v>340</v>
      </c>
      <c r="G21" s="6" t="s">
        <v>80</v>
      </c>
      <c r="H21" s="18">
        <v>1.55</v>
      </c>
      <c r="I21" s="9" t="s">
        <v>84</v>
      </c>
      <c r="J21" s="19">
        <v>80</v>
      </c>
      <c r="K21" s="19">
        <v>0</v>
      </c>
      <c r="L21" s="6"/>
    </row>
    <row r="22" spans="1:12" ht="17.25" customHeight="1">
      <c r="A22" s="5">
        <v>20</v>
      </c>
      <c r="B22" s="20">
        <v>40673</v>
      </c>
      <c r="C22" s="15"/>
      <c r="D22" s="6" t="s">
        <v>8</v>
      </c>
      <c r="E22" s="13" t="s">
        <v>17</v>
      </c>
      <c r="F22" s="7" t="s">
        <v>341</v>
      </c>
      <c r="G22" s="6" t="s">
        <v>80</v>
      </c>
      <c r="H22" s="18">
        <v>1.72</v>
      </c>
      <c r="I22" s="10" t="s">
        <v>15</v>
      </c>
      <c r="J22" s="19">
        <v>90</v>
      </c>
      <c r="K22" s="19">
        <f>J22*H22</f>
        <v>154.8</v>
      </c>
      <c r="L22" s="6"/>
    </row>
    <row r="23" spans="1:12" ht="12.75">
      <c r="A23" s="5">
        <v>21</v>
      </c>
      <c r="B23" s="20">
        <v>40674</v>
      </c>
      <c r="C23" s="26"/>
      <c r="D23" s="6" t="s">
        <v>8</v>
      </c>
      <c r="E23" s="13" t="s">
        <v>305</v>
      </c>
      <c r="F23" s="26" t="s">
        <v>342</v>
      </c>
      <c r="G23" s="14" t="s">
        <v>82</v>
      </c>
      <c r="H23" s="18">
        <v>2.31</v>
      </c>
      <c r="I23" s="10" t="s">
        <v>126</v>
      </c>
      <c r="J23" s="26">
        <v>80</v>
      </c>
      <c r="K23" s="26">
        <f>J23*H23</f>
        <v>184.8</v>
      </c>
      <c r="L23" s="6"/>
    </row>
    <row r="24" spans="1:12" ht="12.75">
      <c r="A24" s="5">
        <v>22</v>
      </c>
      <c r="B24" s="20">
        <v>40674</v>
      </c>
      <c r="C24" s="26"/>
      <c r="D24" s="6" t="s">
        <v>8</v>
      </c>
      <c r="E24" s="13" t="s">
        <v>305</v>
      </c>
      <c r="F24" s="13" t="s">
        <v>343</v>
      </c>
      <c r="G24" s="6" t="s">
        <v>75</v>
      </c>
      <c r="H24" s="18">
        <v>1.7</v>
      </c>
      <c r="I24" s="9" t="s">
        <v>76</v>
      </c>
      <c r="J24" s="19">
        <v>80</v>
      </c>
      <c r="K24" s="19">
        <v>0</v>
      </c>
      <c r="L24" s="6"/>
    </row>
    <row r="25" spans="1:12" ht="12.75">
      <c r="A25" s="5">
        <v>23</v>
      </c>
      <c r="B25" s="20">
        <v>40674</v>
      </c>
      <c r="C25" s="26"/>
      <c r="D25" s="6" t="s">
        <v>8</v>
      </c>
      <c r="E25" s="13" t="s">
        <v>278</v>
      </c>
      <c r="F25" s="6" t="s">
        <v>344</v>
      </c>
      <c r="G25" s="14" t="s">
        <v>122</v>
      </c>
      <c r="H25" s="18">
        <v>1.55</v>
      </c>
      <c r="I25" s="10" t="s">
        <v>12</v>
      </c>
      <c r="J25" s="19">
        <v>100</v>
      </c>
      <c r="K25" s="19">
        <v>155</v>
      </c>
      <c r="L25" s="6"/>
    </row>
    <row r="26" spans="1:12" ht="12.75">
      <c r="A26" s="5">
        <v>24</v>
      </c>
      <c r="B26" s="20">
        <v>40675</v>
      </c>
      <c r="C26" s="6"/>
      <c r="D26" s="6" t="s">
        <v>23</v>
      </c>
      <c r="E26" s="13" t="s">
        <v>345</v>
      </c>
      <c r="F26" s="6" t="s">
        <v>346</v>
      </c>
      <c r="G26" s="14" t="s">
        <v>13</v>
      </c>
      <c r="H26" s="18">
        <v>1.7</v>
      </c>
      <c r="I26" s="9" t="s">
        <v>142</v>
      </c>
      <c r="J26" s="19">
        <v>80</v>
      </c>
      <c r="K26" s="19">
        <v>0</v>
      </c>
      <c r="L26" s="6"/>
    </row>
    <row r="27" spans="1:11" ht="12.75">
      <c r="A27" s="5">
        <v>25</v>
      </c>
      <c r="B27" s="20">
        <v>40677</v>
      </c>
      <c r="C27" s="6"/>
      <c r="D27" s="6" t="s">
        <v>8</v>
      </c>
      <c r="E27" s="6" t="s">
        <v>63</v>
      </c>
      <c r="F27" s="6" t="s">
        <v>347</v>
      </c>
      <c r="G27" s="14" t="s">
        <v>348</v>
      </c>
      <c r="H27" s="18">
        <v>1.8</v>
      </c>
      <c r="I27" s="10" t="s">
        <v>91</v>
      </c>
      <c r="J27" s="19">
        <v>80</v>
      </c>
      <c r="K27" s="19">
        <f>J27*H27</f>
        <v>144</v>
      </c>
    </row>
    <row r="28" spans="1:11" ht="12.75">
      <c r="A28" s="5">
        <v>26</v>
      </c>
      <c r="B28" s="20">
        <v>40648</v>
      </c>
      <c r="C28" s="6"/>
      <c r="D28" s="6" t="s">
        <v>8</v>
      </c>
      <c r="E28" s="6" t="s">
        <v>328</v>
      </c>
      <c r="F28" s="6" t="s">
        <v>349</v>
      </c>
      <c r="G28" s="26" t="s">
        <v>13</v>
      </c>
      <c r="H28" s="18">
        <v>1.55</v>
      </c>
      <c r="I28" s="39" t="s">
        <v>111</v>
      </c>
      <c r="J28" s="19">
        <v>100</v>
      </c>
      <c r="K28" s="19">
        <v>155</v>
      </c>
    </row>
    <row r="29" spans="1:11" ht="12.75">
      <c r="A29" s="5">
        <v>27</v>
      </c>
      <c r="B29" s="20">
        <v>40648</v>
      </c>
      <c r="D29" s="6" t="s">
        <v>8</v>
      </c>
      <c r="E29" s="13" t="s">
        <v>14</v>
      </c>
      <c r="F29" s="6" t="s">
        <v>350</v>
      </c>
      <c r="G29" s="26" t="s">
        <v>13</v>
      </c>
      <c r="H29" s="18">
        <v>1.55</v>
      </c>
      <c r="I29" s="10" t="s">
        <v>134</v>
      </c>
      <c r="J29" s="19">
        <v>90</v>
      </c>
      <c r="K29" s="19">
        <f>J29*H29</f>
        <v>139.5</v>
      </c>
    </row>
    <row r="30" spans="1:11" ht="12.75">
      <c r="A30" s="5">
        <v>28</v>
      </c>
      <c r="B30" s="20">
        <v>40648</v>
      </c>
      <c r="D30" s="6" t="s">
        <v>8</v>
      </c>
      <c r="E30" s="13" t="s">
        <v>305</v>
      </c>
      <c r="F30" s="6" t="s">
        <v>351</v>
      </c>
      <c r="G30" s="26" t="s">
        <v>13</v>
      </c>
      <c r="H30" s="17">
        <v>1.65</v>
      </c>
      <c r="I30" s="10" t="s">
        <v>59</v>
      </c>
      <c r="J30" s="19">
        <v>90</v>
      </c>
      <c r="K30" s="19">
        <f>J30*H30</f>
        <v>148.5</v>
      </c>
    </row>
    <row r="31" spans="1:11" ht="12.75" customHeight="1">
      <c r="A31" s="5">
        <v>29</v>
      </c>
      <c r="B31" s="20">
        <v>40679</v>
      </c>
      <c r="D31" s="6" t="s">
        <v>8</v>
      </c>
      <c r="E31" s="13" t="s">
        <v>328</v>
      </c>
      <c r="F31" s="6" t="s">
        <v>352</v>
      </c>
      <c r="G31" s="6" t="s">
        <v>257</v>
      </c>
      <c r="H31" s="17">
        <v>1.85</v>
      </c>
      <c r="I31" s="10" t="s">
        <v>134</v>
      </c>
      <c r="J31" s="19">
        <v>90</v>
      </c>
      <c r="K31" s="19">
        <f>J31*H31</f>
        <v>166.5</v>
      </c>
    </row>
    <row r="32" spans="1:11" ht="12.75">
      <c r="A32" s="5">
        <v>30</v>
      </c>
      <c r="B32" s="20">
        <v>40679</v>
      </c>
      <c r="D32" s="6" t="s">
        <v>8</v>
      </c>
      <c r="E32" s="13" t="s">
        <v>328</v>
      </c>
      <c r="F32" s="6" t="s">
        <v>353</v>
      </c>
      <c r="G32" s="14" t="s">
        <v>68</v>
      </c>
      <c r="H32" s="17">
        <v>1.95</v>
      </c>
      <c r="I32" s="10" t="s">
        <v>15</v>
      </c>
      <c r="J32" s="19">
        <v>80</v>
      </c>
      <c r="K32" s="19">
        <f>J32*H32</f>
        <v>156</v>
      </c>
    </row>
    <row r="33" spans="1:11" ht="12.75">
      <c r="A33" s="5">
        <v>31</v>
      </c>
      <c r="B33" s="20">
        <v>40680</v>
      </c>
      <c r="D33" s="6" t="s">
        <v>8</v>
      </c>
      <c r="E33" s="13" t="s">
        <v>328</v>
      </c>
      <c r="F33" s="6" t="s">
        <v>354</v>
      </c>
      <c r="G33" s="14" t="s">
        <v>13</v>
      </c>
      <c r="H33" s="17">
        <v>1.62</v>
      </c>
      <c r="I33" s="22" t="s">
        <v>155</v>
      </c>
      <c r="J33" s="19">
        <v>80</v>
      </c>
      <c r="K33" s="19">
        <v>80</v>
      </c>
    </row>
    <row r="34" spans="1:11" ht="12.75">
      <c r="A34" s="5">
        <v>32</v>
      </c>
      <c r="B34" s="20">
        <v>40681</v>
      </c>
      <c r="D34" s="6" t="s">
        <v>8</v>
      </c>
      <c r="E34" s="13" t="s">
        <v>328</v>
      </c>
      <c r="F34" s="6" t="s">
        <v>355</v>
      </c>
      <c r="G34" s="14" t="s">
        <v>68</v>
      </c>
      <c r="H34" s="17">
        <v>1.6</v>
      </c>
      <c r="I34" s="41" t="s">
        <v>59</v>
      </c>
      <c r="J34" s="19">
        <v>90</v>
      </c>
      <c r="K34" s="19">
        <v>90</v>
      </c>
    </row>
    <row r="35" spans="1:11" ht="12.75">
      <c r="A35" s="5">
        <v>33</v>
      </c>
      <c r="B35" s="20">
        <v>40681</v>
      </c>
      <c r="D35" s="6" t="s">
        <v>8</v>
      </c>
      <c r="E35" s="13" t="s">
        <v>116</v>
      </c>
      <c r="F35" s="6" t="s">
        <v>356</v>
      </c>
      <c r="G35" s="14" t="s">
        <v>188</v>
      </c>
      <c r="H35" s="17">
        <v>1.65</v>
      </c>
      <c r="I35" s="39" t="s">
        <v>234</v>
      </c>
      <c r="J35" s="19">
        <v>90</v>
      </c>
      <c r="K35" s="19">
        <f>J35*H35</f>
        <v>148.5</v>
      </c>
    </row>
    <row r="36" spans="1:11" ht="12.75">
      <c r="A36" s="5">
        <v>34</v>
      </c>
      <c r="B36" s="20">
        <v>40682</v>
      </c>
      <c r="D36" s="6" t="s">
        <v>8</v>
      </c>
      <c r="E36" s="6" t="s">
        <v>328</v>
      </c>
      <c r="F36" s="6" t="s">
        <v>357</v>
      </c>
      <c r="G36" s="6" t="s">
        <v>13</v>
      </c>
      <c r="H36" s="17">
        <v>1.67</v>
      </c>
      <c r="I36" s="10" t="s">
        <v>134</v>
      </c>
      <c r="J36" s="6">
        <v>80</v>
      </c>
      <c r="K36" s="19">
        <f>J36*H36</f>
        <v>133.6</v>
      </c>
    </row>
    <row r="37" spans="1:11" ht="12.75">
      <c r="A37" s="5">
        <v>35</v>
      </c>
      <c r="B37" s="20">
        <v>40684</v>
      </c>
      <c r="D37" s="6" t="s">
        <v>8</v>
      </c>
      <c r="E37" s="6" t="s">
        <v>358</v>
      </c>
      <c r="F37" s="6" t="s">
        <v>359</v>
      </c>
      <c r="G37" s="14" t="s">
        <v>360</v>
      </c>
      <c r="H37" s="17">
        <v>1.62</v>
      </c>
      <c r="I37" s="9" t="s">
        <v>261</v>
      </c>
      <c r="J37" s="19">
        <v>90</v>
      </c>
      <c r="K37" s="19">
        <v>0</v>
      </c>
    </row>
    <row r="38" spans="1:11" ht="12.75">
      <c r="A38" s="5">
        <v>36</v>
      </c>
      <c r="B38" s="20">
        <v>40684</v>
      </c>
      <c r="D38" s="6" t="s">
        <v>8</v>
      </c>
      <c r="E38" s="13" t="s">
        <v>305</v>
      </c>
      <c r="F38" s="6" t="s">
        <v>361</v>
      </c>
      <c r="G38" s="14" t="s">
        <v>80</v>
      </c>
      <c r="H38" s="17">
        <v>1.9</v>
      </c>
      <c r="I38" s="10" t="s">
        <v>15</v>
      </c>
      <c r="J38" s="19">
        <v>90</v>
      </c>
      <c r="K38" s="19">
        <f>J38*H38</f>
        <v>171</v>
      </c>
    </row>
    <row r="39" spans="1:11" ht="12.75">
      <c r="A39" s="5">
        <v>37</v>
      </c>
      <c r="B39" s="20">
        <v>40685</v>
      </c>
      <c r="D39" s="6" t="s">
        <v>8</v>
      </c>
      <c r="E39" s="13" t="s">
        <v>14</v>
      </c>
      <c r="F39" s="6" t="s">
        <v>362</v>
      </c>
      <c r="G39" s="14" t="s">
        <v>82</v>
      </c>
      <c r="H39" s="17">
        <v>2.66</v>
      </c>
      <c r="I39" s="10" t="s">
        <v>166</v>
      </c>
      <c r="J39" s="19">
        <v>80</v>
      </c>
      <c r="K39" s="19">
        <f>J39*H39</f>
        <v>212.8</v>
      </c>
    </row>
    <row r="40" spans="1:11" ht="12.75">
      <c r="A40" s="5">
        <v>38</v>
      </c>
      <c r="B40" s="20">
        <v>40685</v>
      </c>
      <c r="D40" s="6" t="s">
        <v>8</v>
      </c>
      <c r="E40" s="13" t="s">
        <v>14</v>
      </c>
      <c r="F40" s="6" t="s">
        <v>363</v>
      </c>
      <c r="G40" s="14" t="s">
        <v>122</v>
      </c>
      <c r="H40" s="17">
        <v>1.81</v>
      </c>
      <c r="I40" s="9" t="s">
        <v>32</v>
      </c>
      <c r="J40" s="19">
        <v>80</v>
      </c>
      <c r="K40" s="6">
        <v>0</v>
      </c>
    </row>
    <row r="41" spans="1:11" ht="12.75">
      <c r="A41" s="5">
        <v>39</v>
      </c>
      <c r="B41" s="20">
        <v>40685</v>
      </c>
      <c r="C41" s="6"/>
      <c r="D41" s="6" t="s">
        <v>8</v>
      </c>
      <c r="E41" s="6" t="s">
        <v>278</v>
      </c>
      <c r="F41" s="6" t="s">
        <v>364</v>
      </c>
      <c r="G41" s="6" t="s">
        <v>68</v>
      </c>
      <c r="H41" s="6">
        <v>1.6</v>
      </c>
      <c r="I41" s="10" t="s">
        <v>76</v>
      </c>
      <c r="J41" s="6">
        <v>90</v>
      </c>
      <c r="K41" s="6">
        <v>90</v>
      </c>
    </row>
    <row r="42" spans="1:11" ht="12.75">
      <c r="A42" s="5">
        <v>40</v>
      </c>
      <c r="B42" s="20">
        <v>40687</v>
      </c>
      <c r="C42" s="6"/>
      <c r="D42" s="6" t="s">
        <v>8</v>
      </c>
      <c r="E42" s="13" t="s">
        <v>328</v>
      </c>
      <c r="F42" s="6" t="s">
        <v>365</v>
      </c>
      <c r="G42" s="6" t="s">
        <v>68</v>
      </c>
      <c r="H42" s="6">
        <v>1.9</v>
      </c>
      <c r="I42" s="10" t="s">
        <v>91</v>
      </c>
      <c r="J42" s="6">
        <v>80</v>
      </c>
      <c r="K42" s="6">
        <f>J42*H42</f>
        <v>152</v>
      </c>
    </row>
    <row r="43" spans="1:11" ht="15" customHeight="1">
      <c r="A43" s="5">
        <v>41</v>
      </c>
      <c r="B43" s="20">
        <v>40688</v>
      </c>
      <c r="C43" s="6"/>
      <c r="D43" s="6" t="s">
        <v>8</v>
      </c>
      <c r="E43" s="6" t="s">
        <v>328</v>
      </c>
      <c r="F43" s="6" t="s">
        <v>366</v>
      </c>
      <c r="G43" s="14" t="s">
        <v>82</v>
      </c>
      <c r="H43" s="6">
        <v>1.65</v>
      </c>
      <c r="I43" s="9" t="s">
        <v>59</v>
      </c>
      <c r="J43" s="6">
        <v>80</v>
      </c>
      <c r="K43" s="6">
        <v>0</v>
      </c>
    </row>
    <row r="44" spans="1:11" ht="12.75">
      <c r="A44" s="5">
        <v>42</v>
      </c>
      <c r="B44" s="20">
        <v>40688</v>
      </c>
      <c r="C44" s="6"/>
      <c r="D44" s="6" t="s">
        <v>8</v>
      </c>
      <c r="E44" s="13" t="s">
        <v>332</v>
      </c>
      <c r="F44" s="6" t="s">
        <v>367</v>
      </c>
      <c r="G44" s="6" t="s">
        <v>61</v>
      </c>
      <c r="H44" s="6">
        <v>1.73</v>
      </c>
      <c r="I44" s="10" t="s">
        <v>62</v>
      </c>
      <c r="J44" s="6">
        <v>80</v>
      </c>
      <c r="K44" s="6">
        <f>J44*H44</f>
        <v>138.4</v>
      </c>
    </row>
    <row r="45" spans="1:11" ht="12.75">
      <c r="A45" s="5">
        <v>43</v>
      </c>
      <c r="B45" s="20">
        <v>40689</v>
      </c>
      <c r="C45" s="6"/>
      <c r="D45" s="6" t="s">
        <v>93</v>
      </c>
      <c r="E45" s="13" t="s">
        <v>368</v>
      </c>
      <c r="F45" s="6" t="s">
        <v>369</v>
      </c>
      <c r="G45" s="6" t="s">
        <v>370</v>
      </c>
      <c r="H45" s="6">
        <v>1.6</v>
      </c>
      <c r="I45" s="9" t="s">
        <v>371</v>
      </c>
      <c r="J45" s="6">
        <v>80</v>
      </c>
      <c r="K45" s="6">
        <v>0</v>
      </c>
    </row>
    <row r="46" spans="1:11" ht="12.75">
      <c r="A46" s="5">
        <v>44</v>
      </c>
      <c r="B46" s="20">
        <v>40690</v>
      </c>
      <c r="C46" s="6"/>
      <c r="D46" s="6" t="s">
        <v>8</v>
      </c>
      <c r="E46" s="13" t="s">
        <v>328</v>
      </c>
      <c r="F46" s="6" t="s">
        <v>372</v>
      </c>
      <c r="G46" s="6" t="s">
        <v>68</v>
      </c>
      <c r="H46" s="6">
        <v>1.67</v>
      </c>
      <c r="I46" s="22" t="s">
        <v>76</v>
      </c>
      <c r="J46" s="6">
        <v>90</v>
      </c>
      <c r="K46" s="6">
        <v>90</v>
      </c>
    </row>
    <row r="47" spans="1:11" ht="12.75">
      <c r="A47" s="5">
        <v>45</v>
      </c>
      <c r="B47" s="20">
        <v>40690</v>
      </c>
      <c r="C47" s="6"/>
      <c r="D47" s="6" t="s">
        <v>8</v>
      </c>
      <c r="E47" s="6" t="s">
        <v>373</v>
      </c>
      <c r="F47" t="s">
        <v>374</v>
      </c>
      <c r="G47" s="6" t="s">
        <v>80</v>
      </c>
      <c r="H47" s="6">
        <v>1.75</v>
      </c>
      <c r="I47" s="9" t="s">
        <v>142</v>
      </c>
      <c r="J47" s="6">
        <v>90</v>
      </c>
      <c r="K47" s="6">
        <v>0</v>
      </c>
    </row>
    <row r="48" spans="1:11" ht="12.75">
      <c r="A48" s="5">
        <v>46</v>
      </c>
      <c r="B48" s="20">
        <v>40690</v>
      </c>
      <c r="C48" s="6"/>
      <c r="D48" s="6" t="s">
        <v>8</v>
      </c>
      <c r="E48" s="6" t="s">
        <v>305</v>
      </c>
      <c r="F48" s="6" t="s">
        <v>375</v>
      </c>
      <c r="G48" s="6" t="s">
        <v>75</v>
      </c>
      <c r="H48" s="6">
        <v>2</v>
      </c>
      <c r="I48" s="10" t="s">
        <v>59</v>
      </c>
      <c r="J48" s="6">
        <v>90</v>
      </c>
      <c r="K48" s="6">
        <v>180</v>
      </c>
    </row>
    <row r="49" spans="1:11" ht="12.75">
      <c r="A49" s="5">
        <v>47</v>
      </c>
      <c r="B49" s="20">
        <v>40691</v>
      </c>
      <c r="D49" s="6" t="s">
        <v>8</v>
      </c>
      <c r="E49" s="13" t="s">
        <v>328</v>
      </c>
      <c r="F49" s="6" t="s">
        <v>376</v>
      </c>
      <c r="G49" s="6" t="s">
        <v>54</v>
      </c>
      <c r="H49" s="6">
        <v>1.73</v>
      </c>
      <c r="I49" s="9" t="s">
        <v>377</v>
      </c>
      <c r="J49" s="6">
        <v>80</v>
      </c>
      <c r="K49" s="6">
        <v>0</v>
      </c>
    </row>
    <row r="50" spans="1:11" ht="12.75">
      <c r="A50" s="5">
        <v>48</v>
      </c>
      <c r="B50" s="20">
        <v>40692</v>
      </c>
      <c r="D50" s="6" t="s">
        <v>8</v>
      </c>
      <c r="E50" s="13" t="s">
        <v>170</v>
      </c>
      <c r="F50" s="6" t="s">
        <v>378</v>
      </c>
      <c r="G50" s="6" t="s">
        <v>75</v>
      </c>
      <c r="H50" s="6">
        <v>1.75</v>
      </c>
      <c r="I50" s="10" t="s">
        <v>15</v>
      </c>
      <c r="J50" s="6">
        <v>80</v>
      </c>
      <c r="K50" s="6">
        <f>J50*H50</f>
        <v>140</v>
      </c>
    </row>
    <row r="51" spans="1:11" ht="12.75">
      <c r="A51" s="5">
        <v>49</v>
      </c>
      <c r="B51" s="20">
        <v>40693</v>
      </c>
      <c r="D51" s="6" t="s">
        <v>8</v>
      </c>
      <c r="E51" s="13" t="s">
        <v>379</v>
      </c>
      <c r="F51" s="6" t="s">
        <v>380</v>
      </c>
      <c r="G51" s="20" t="s">
        <v>360</v>
      </c>
      <c r="H51" s="6">
        <v>1.77</v>
      </c>
      <c r="I51" s="10" t="s">
        <v>18</v>
      </c>
      <c r="J51" s="6">
        <v>90</v>
      </c>
      <c r="K51" s="6">
        <f>J51*H51</f>
        <v>159.3</v>
      </c>
    </row>
    <row r="52" spans="1:11" ht="12.75">
      <c r="A52" s="5">
        <v>50</v>
      </c>
      <c r="B52" s="20"/>
      <c r="D52" s="6"/>
      <c r="E52" s="13"/>
      <c r="F52" s="6"/>
      <c r="G52" s="6"/>
      <c r="H52" s="6"/>
      <c r="I52" s="22"/>
      <c r="J52" s="6"/>
      <c r="K52" s="6"/>
    </row>
    <row r="53" spans="1:11" ht="12.75">
      <c r="A53" s="5">
        <v>51</v>
      </c>
      <c r="B53" s="20"/>
      <c r="D53" s="6"/>
      <c r="E53" s="13"/>
      <c r="F53" s="6"/>
      <c r="G53" s="6"/>
      <c r="H53" s="6"/>
      <c r="I53" s="10"/>
      <c r="J53" s="6"/>
      <c r="K53" s="6"/>
    </row>
    <row r="54" spans="1:11" ht="12.75">
      <c r="A54" s="5">
        <v>52</v>
      </c>
      <c r="B54" s="20"/>
      <c r="D54" s="6"/>
      <c r="E54" s="6"/>
      <c r="F54" s="6"/>
      <c r="G54" s="6"/>
      <c r="H54" s="6"/>
      <c r="I54" s="10"/>
      <c r="J54" s="6"/>
      <c r="K54" s="6"/>
    </row>
    <row r="55" spans="1:11" ht="12.75">
      <c r="A55" s="5">
        <v>53</v>
      </c>
      <c r="B55" s="20"/>
      <c r="D55" s="6"/>
      <c r="G55" s="6"/>
      <c r="H55" s="6"/>
      <c r="I55" s="9"/>
      <c r="J55" s="6"/>
      <c r="K55" s="6"/>
    </row>
    <row r="56" spans="1:11" ht="12.75">
      <c r="A56" s="5">
        <v>54</v>
      </c>
      <c r="B56" s="20"/>
      <c r="K56" s="6"/>
    </row>
    <row r="57" ht="12.75">
      <c r="K57" s="6"/>
    </row>
    <row r="58" spans="3:13" ht="12.75">
      <c r="C58" s="43" t="s">
        <v>9</v>
      </c>
      <c r="D58" s="43"/>
      <c r="E58" s="1">
        <v>1000</v>
      </c>
      <c r="F58" s="2">
        <v>30000</v>
      </c>
      <c r="H58" s="44" t="s">
        <v>27</v>
      </c>
      <c r="I58" s="44"/>
      <c r="J58" s="6">
        <f>COUNT(B3:B56)</f>
        <v>49</v>
      </c>
      <c r="K58" s="46" t="s">
        <v>30</v>
      </c>
      <c r="L58" s="46"/>
      <c r="M58" s="30">
        <f>MAX(H3:H44)</f>
        <v>2.66</v>
      </c>
    </row>
    <row r="59" spans="3:13" ht="12.75">
      <c r="C59" s="43" t="s">
        <v>10</v>
      </c>
      <c r="D59" s="43"/>
      <c r="E59" s="11">
        <f>E58-SUM(J3:J56)+SUM(K3:K56)</f>
        <v>1231.1999999999998</v>
      </c>
      <c r="F59" s="23">
        <f>F58*E60/100+F58</f>
        <v>36935.99999999999</v>
      </c>
      <c r="H59" s="46" t="s">
        <v>28</v>
      </c>
      <c r="I59" s="46"/>
      <c r="J59" s="29">
        <f>J58-J60-J61</f>
        <v>26</v>
      </c>
      <c r="K59" s="46" t="s">
        <v>29</v>
      </c>
      <c r="L59" s="46"/>
      <c r="M59" s="30">
        <f>MIN(H3:H44)</f>
        <v>1.55</v>
      </c>
    </row>
    <row r="60" spans="3:13" ht="12.75">
      <c r="C60" s="43" t="s">
        <v>11</v>
      </c>
      <c r="D60" s="43"/>
      <c r="E60" s="12">
        <f>(E59-E58)/E58*100</f>
        <v>23.119999999999983</v>
      </c>
      <c r="F60" s="24">
        <f>E60</f>
        <v>23.119999999999983</v>
      </c>
      <c r="H60" s="47" t="s">
        <v>25</v>
      </c>
      <c r="I60" s="47"/>
      <c r="J60" s="27">
        <f>COUNTIF(K3:K56,0)</f>
        <v>19</v>
      </c>
      <c r="K60" s="46" t="s">
        <v>31</v>
      </c>
      <c r="L60" s="46"/>
      <c r="M60" s="30">
        <f>AVERAGE(H3:H44)</f>
        <v>1.754047619047619</v>
      </c>
    </row>
    <row r="61" spans="3:10" ht="12.75">
      <c r="C61" s="25" t="s">
        <v>19</v>
      </c>
      <c r="D61" s="25"/>
      <c r="E61" s="25">
        <f>E59-E58</f>
        <v>231.19999999999982</v>
      </c>
      <c r="F61" s="25">
        <f>F59-F58</f>
        <v>6935.999999999993</v>
      </c>
      <c r="H61" s="45" t="s">
        <v>26</v>
      </c>
      <c r="I61" s="45"/>
      <c r="J61" s="28">
        <v>4</v>
      </c>
    </row>
    <row r="62" ht="23.25">
      <c r="E62" s="34" t="s">
        <v>20</v>
      </c>
    </row>
    <row r="63" spans="2:6" ht="12.75">
      <c r="B63" s="42" t="s">
        <v>34</v>
      </c>
      <c r="C63" s="42"/>
      <c r="D63" s="42"/>
      <c r="E63" s="42"/>
      <c r="F63" s="42"/>
    </row>
    <row r="64" spans="7:11" ht="12.75">
      <c r="G64" s="33" t="s">
        <v>35</v>
      </c>
      <c r="H64" s="31"/>
      <c r="I64" s="2"/>
      <c r="J64" s="2"/>
      <c r="K64" s="2"/>
    </row>
    <row r="65" ht="12.75">
      <c r="J65" s="32" t="s">
        <v>94</v>
      </c>
    </row>
  </sheetData>
  <mergeCells count="12">
    <mergeCell ref="H61:I61"/>
    <mergeCell ref="B63:F63"/>
    <mergeCell ref="C59:D59"/>
    <mergeCell ref="H59:I59"/>
    <mergeCell ref="K59:L59"/>
    <mergeCell ref="C60:D60"/>
    <mergeCell ref="H60:I60"/>
    <mergeCell ref="K60:L60"/>
    <mergeCell ref="A1:I1"/>
    <mergeCell ref="C58:D58"/>
    <mergeCell ref="H58:I58"/>
    <mergeCell ref="K58:L58"/>
  </mergeCells>
  <hyperlinks>
    <hyperlink ref="J65" r:id="rId1" display="www.stavkiplus.ru/fixed.php"/>
  </hyperlinks>
  <printOptions/>
  <pageMargins left="0.75" right="0.75" top="1" bottom="1" header="0.5" footer="0.5"/>
  <pageSetup horizontalDpi="300" verticalDpi="3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M65"/>
  <sheetViews>
    <sheetView zoomScale="70" zoomScaleNormal="70" workbookViewId="0" topLeftCell="A19">
      <selection activeCell="I66" sqref="I66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42" t="s">
        <v>425</v>
      </c>
      <c r="B1" s="42"/>
      <c r="C1" s="42"/>
      <c r="D1" s="42"/>
      <c r="E1" s="42"/>
      <c r="F1" s="42"/>
      <c r="G1" s="42"/>
      <c r="H1" s="42"/>
      <c r="I1" s="42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21</v>
      </c>
      <c r="K2" s="4" t="s">
        <v>22</v>
      </c>
    </row>
    <row r="3" spans="1:12" ht="18" customHeight="1" thickTop="1">
      <c r="A3" s="5">
        <v>1</v>
      </c>
      <c r="B3" s="21">
        <v>40697</v>
      </c>
      <c r="C3" s="6"/>
      <c r="D3" s="6" t="s">
        <v>8</v>
      </c>
      <c r="E3" s="6" t="s">
        <v>381</v>
      </c>
      <c r="F3" s="13" t="s">
        <v>382</v>
      </c>
      <c r="G3" s="26" t="s">
        <v>54</v>
      </c>
      <c r="H3" s="17">
        <v>1.7</v>
      </c>
      <c r="I3" s="22" t="s">
        <v>76</v>
      </c>
      <c r="J3" s="6">
        <v>80</v>
      </c>
      <c r="K3" s="6">
        <v>80</v>
      </c>
      <c r="L3" s="6"/>
    </row>
    <row r="4" spans="1:12" ht="12.75">
      <c r="A4" s="8">
        <v>2</v>
      </c>
      <c r="B4" s="21">
        <v>40697</v>
      </c>
      <c r="C4" s="6"/>
      <c r="D4" s="6" t="s">
        <v>8</v>
      </c>
      <c r="E4" s="13" t="s">
        <v>381</v>
      </c>
      <c r="F4" s="6" t="s">
        <v>383</v>
      </c>
      <c r="G4" s="26" t="s">
        <v>98</v>
      </c>
      <c r="H4" s="17">
        <v>1.8</v>
      </c>
      <c r="I4" s="22" t="s">
        <v>126</v>
      </c>
      <c r="J4" s="7">
        <v>90</v>
      </c>
      <c r="K4" s="6">
        <v>90</v>
      </c>
      <c r="L4" s="6"/>
    </row>
    <row r="5" spans="1:12" ht="12.75">
      <c r="A5" s="5">
        <v>3</v>
      </c>
      <c r="B5" s="21">
        <v>40697</v>
      </c>
      <c r="C5" s="6"/>
      <c r="D5" s="6" t="s">
        <v>8</v>
      </c>
      <c r="E5" s="6" t="s">
        <v>384</v>
      </c>
      <c r="F5" s="6" t="s">
        <v>385</v>
      </c>
      <c r="G5" s="6" t="s">
        <v>98</v>
      </c>
      <c r="H5" s="17">
        <v>1.95</v>
      </c>
      <c r="I5" s="9" t="s">
        <v>18</v>
      </c>
      <c r="J5" s="26">
        <v>80</v>
      </c>
      <c r="K5" s="6">
        <v>0</v>
      </c>
      <c r="L5" s="6"/>
    </row>
    <row r="6" spans="1:12" ht="12.75">
      <c r="A6" s="8">
        <v>4</v>
      </c>
      <c r="B6" s="21">
        <v>40698</v>
      </c>
      <c r="C6" s="6"/>
      <c r="D6" s="6" t="s">
        <v>8</v>
      </c>
      <c r="E6" s="13" t="s">
        <v>328</v>
      </c>
      <c r="F6" s="6" t="s">
        <v>386</v>
      </c>
      <c r="G6" s="6" t="s">
        <v>80</v>
      </c>
      <c r="H6" s="17">
        <v>1.75</v>
      </c>
      <c r="I6" s="9" t="s">
        <v>12</v>
      </c>
      <c r="J6" s="6">
        <v>80</v>
      </c>
      <c r="K6" s="6">
        <v>0</v>
      </c>
      <c r="L6" s="6"/>
    </row>
    <row r="7" spans="1:12" ht="12.75">
      <c r="A7" s="5">
        <v>5</v>
      </c>
      <c r="B7" s="21">
        <v>40699</v>
      </c>
      <c r="C7" s="6"/>
      <c r="D7" s="6" t="s">
        <v>69</v>
      </c>
      <c r="E7" s="6" t="s">
        <v>387</v>
      </c>
      <c r="F7" s="6" t="s">
        <v>388</v>
      </c>
      <c r="G7" s="6" t="s">
        <v>389</v>
      </c>
      <c r="H7" s="17">
        <v>1.85</v>
      </c>
      <c r="I7" s="10" t="s">
        <v>390</v>
      </c>
      <c r="J7" s="6">
        <v>90</v>
      </c>
      <c r="K7" s="6">
        <f>J7*H7</f>
        <v>166.5</v>
      </c>
      <c r="L7" s="6"/>
    </row>
    <row r="8" spans="1:12" ht="14.25" customHeight="1">
      <c r="A8" s="8">
        <v>6</v>
      </c>
      <c r="B8" s="21">
        <v>40701</v>
      </c>
      <c r="D8" s="6" t="s">
        <v>8</v>
      </c>
      <c r="E8" s="13" t="s">
        <v>328</v>
      </c>
      <c r="F8" s="6" t="s">
        <v>391</v>
      </c>
      <c r="G8" s="26" t="s">
        <v>13</v>
      </c>
      <c r="H8" s="17">
        <v>1.55</v>
      </c>
      <c r="I8" s="9" t="s">
        <v>84</v>
      </c>
      <c r="J8" s="6">
        <v>80</v>
      </c>
      <c r="K8" s="6">
        <v>0</v>
      </c>
      <c r="L8" s="6"/>
    </row>
    <row r="9" spans="1:12" ht="12.75">
      <c r="A9" s="5">
        <v>7</v>
      </c>
      <c r="B9" s="21">
        <v>40702</v>
      </c>
      <c r="D9" s="6" t="s">
        <v>8</v>
      </c>
      <c r="E9" s="13" t="s">
        <v>392</v>
      </c>
      <c r="F9" s="6" t="s">
        <v>393</v>
      </c>
      <c r="G9" s="6" t="s">
        <v>394</v>
      </c>
      <c r="H9" s="17">
        <v>1.62</v>
      </c>
      <c r="I9" s="22" t="s">
        <v>18</v>
      </c>
      <c r="J9" s="6">
        <v>90</v>
      </c>
      <c r="K9" s="6">
        <v>90</v>
      </c>
      <c r="L9" s="6"/>
    </row>
    <row r="10" spans="1:12" ht="12.75">
      <c r="A10" s="8">
        <v>8</v>
      </c>
      <c r="B10" s="21">
        <v>40704</v>
      </c>
      <c r="D10" s="6" t="s">
        <v>8</v>
      </c>
      <c r="E10" s="13" t="s">
        <v>358</v>
      </c>
      <c r="F10" s="6" t="s">
        <v>395</v>
      </c>
      <c r="G10" s="6" t="s">
        <v>82</v>
      </c>
      <c r="H10" s="17">
        <v>2.1</v>
      </c>
      <c r="I10" s="22" t="s">
        <v>12</v>
      </c>
      <c r="J10" s="6">
        <v>80</v>
      </c>
      <c r="K10" s="6">
        <v>80</v>
      </c>
      <c r="L10" s="6"/>
    </row>
    <row r="11" spans="1:12" ht="12.75">
      <c r="A11" s="5">
        <v>9</v>
      </c>
      <c r="B11" s="21">
        <v>40706</v>
      </c>
      <c r="C11" s="6"/>
      <c r="D11" s="6" t="s">
        <v>8</v>
      </c>
      <c r="E11" s="6" t="s">
        <v>305</v>
      </c>
      <c r="F11" s="6" t="s">
        <v>396</v>
      </c>
      <c r="G11" s="13" t="s">
        <v>82</v>
      </c>
      <c r="H11" s="18">
        <v>1.7</v>
      </c>
      <c r="I11" s="9" t="s">
        <v>12</v>
      </c>
      <c r="J11" s="19">
        <v>90</v>
      </c>
      <c r="K11" s="6">
        <v>90</v>
      </c>
      <c r="L11" s="6"/>
    </row>
    <row r="12" spans="1:12" ht="12.75" customHeight="1">
      <c r="A12" s="8">
        <v>10</v>
      </c>
      <c r="B12" s="21">
        <v>40706</v>
      </c>
      <c r="C12" s="6"/>
      <c r="D12" s="6" t="s">
        <v>8</v>
      </c>
      <c r="E12" s="6" t="s">
        <v>305</v>
      </c>
      <c r="F12" s="6" t="s">
        <v>397</v>
      </c>
      <c r="G12" s="6" t="s">
        <v>122</v>
      </c>
      <c r="H12" s="18">
        <v>1.7</v>
      </c>
      <c r="I12" s="9" t="s">
        <v>180</v>
      </c>
      <c r="J12" s="19">
        <v>100</v>
      </c>
      <c r="K12" s="6">
        <v>0</v>
      </c>
      <c r="L12" s="6"/>
    </row>
    <row r="13" spans="1:12" ht="12.75" customHeight="1">
      <c r="A13" s="5">
        <v>11</v>
      </c>
      <c r="B13" s="21">
        <v>40708</v>
      </c>
      <c r="C13" s="6"/>
      <c r="D13" s="6" t="s">
        <v>8</v>
      </c>
      <c r="E13" s="6" t="s">
        <v>358</v>
      </c>
      <c r="F13" s="13" t="s">
        <v>398</v>
      </c>
      <c r="G13" s="6" t="s">
        <v>13</v>
      </c>
      <c r="H13" s="18">
        <v>1.9</v>
      </c>
      <c r="I13" s="9" t="s">
        <v>18</v>
      </c>
      <c r="J13" s="19">
        <v>90</v>
      </c>
      <c r="K13" s="6">
        <v>90</v>
      </c>
      <c r="L13" s="6"/>
    </row>
    <row r="14" spans="1:12" ht="12.75" customHeight="1">
      <c r="A14" s="8">
        <v>12</v>
      </c>
      <c r="B14" s="21">
        <v>40708</v>
      </c>
      <c r="C14" s="6"/>
      <c r="D14" s="6" t="s">
        <v>8</v>
      </c>
      <c r="E14" s="6" t="s">
        <v>328</v>
      </c>
      <c r="F14" s="6" t="s">
        <v>399</v>
      </c>
      <c r="G14" s="26" t="s">
        <v>68</v>
      </c>
      <c r="H14" s="18">
        <v>1.8</v>
      </c>
      <c r="I14" s="10" t="s">
        <v>91</v>
      </c>
      <c r="J14" s="19">
        <v>100</v>
      </c>
      <c r="K14" s="6">
        <v>180</v>
      </c>
      <c r="L14" s="6"/>
    </row>
    <row r="15" spans="1:12" ht="12.75" customHeight="1">
      <c r="A15" s="5">
        <v>13</v>
      </c>
      <c r="B15" s="21">
        <v>40710</v>
      </c>
      <c r="C15" s="6"/>
      <c r="D15" s="6" t="s">
        <v>8</v>
      </c>
      <c r="E15" s="13" t="s">
        <v>400</v>
      </c>
      <c r="F15" s="6" t="s">
        <v>401</v>
      </c>
      <c r="G15" s="6" t="s">
        <v>402</v>
      </c>
      <c r="H15" s="18">
        <v>1.9</v>
      </c>
      <c r="I15" s="10" t="s">
        <v>403</v>
      </c>
      <c r="J15" s="19">
        <v>90</v>
      </c>
      <c r="K15" s="6">
        <f>J15*H15</f>
        <v>171</v>
      </c>
      <c r="L15" s="6"/>
    </row>
    <row r="16" spans="1:12" ht="12.75" customHeight="1">
      <c r="A16" s="8">
        <v>14</v>
      </c>
      <c r="B16" s="21">
        <v>40711</v>
      </c>
      <c r="C16" s="6"/>
      <c r="D16" s="6" t="s">
        <v>8</v>
      </c>
      <c r="E16" s="13" t="s">
        <v>328</v>
      </c>
      <c r="F16" s="6" t="s">
        <v>404</v>
      </c>
      <c r="G16" s="6" t="s">
        <v>98</v>
      </c>
      <c r="H16" s="18">
        <v>1.85</v>
      </c>
      <c r="I16" s="22" t="s">
        <v>126</v>
      </c>
      <c r="J16" s="19">
        <v>80</v>
      </c>
      <c r="K16" s="6">
        <v>80</v>
      </c>
      <c r="L16" s="6"/>
    </row>
    <row r="17" spans="1:12" ht="15" customHeight="1">
      <c r="A17" s="5">
        <v>15</v>
      </c>
      <c r="B17" s="21">
        <v>40711</v>
      </c>
      <c r="C17" s="6"/>
      <c r="D17" s="6" t="s">
        <v>8</v>
      </c>
      <c r="E17" s="6" t="s">
        <v>328</v>
      </c>
      <c r="F17" s="6" t="s">
        <v>405</v>
      </c>
      <c r="G17" s="6" t="s">
        <v>68</v>
      </c>
      <c r="H17" s="18">
        <v>1.8</v>
      </c>
      <c r="I17" s="9" t="s">
        <v>126</v>
      </c>
      <c r="J17" s="19">
        <v>80</v>
      </c>
      <c r="K17" s="6">
        <v>80</v>
      </c>
      <c r="L17" s="6"/>
    </row>
    <row r="18" spans="1:12" ht="12.75" customHeight="1">
      <c r="A18" s="8">
        <v>16</v>
      </c>
      <c r="B18" s="21">
        <v>40712</v>
      </c>
      <c r="D18" s="6" t="s">
        <v>8</v>
      </c>
      <c r="E18" s="6" t="s">
        <v>332</v>
      </c>
      <c r="F18" s="6" t="s">
        <v>406</v>
      </c>
      <c r="G18" s="26" t="s">
        <v>68</v>
      </c>
      <c r="H18" s="18">
        <v>1.85</v>
      </c>
      <c r="I18" s="10" t="s">
        <v>84</v>
      </c>
      <c r="J18" s="19">
        <v>90</v>
      </c>
      <c r="K18" s="6">
        <f>J18*H18</f>
        <v>166.5</v>
      </c>
      <c r="L18" s="6"/>
    </row>
    <row r="19" spans="1:12" ht="15" customHeight="1">
      <c r="A19" s="5">
        <v>17</v>
      </c>
      <c r="B19" s="21">
        <v>40712</v>
      </c>
      <c r="D19" s="6" t="s">
        <v>8</v>
      </c>
      <c r="E19" s="6" t="s">
        <v>332</v>
      </c>
      <c r="F19" s="16" t="s">
        <v>407</v>
      </c>
      <c r="G19" s="6" t="s">
        <v>13</v>
      </c>
      <c r="H19" s="18">
        <v>1.6</v>
      </c>
      <c r="I19" s="9" t="s">
        <v>84</v>
      </c>
      <c r="J19" s="19">
        <v>80</v>
      </c>
      <c r="K19" s="19">
        <v>0</v>
      </c>
      <c r="L19" s="6"/>
    </row>
    <row r="20" spans="1:12" ht="13.5" customHeight="1">
      <c r="A20" s="8">
        <v>18</v>
      </c>
      <c r="B20" s="20">
        <v>40713</v>
      </c>
      <c r="D20" s="6" t="s">
        <v>8</v>
      </c>
      <c r="E20" s="13" t="s">
        <v>305</v>
      </c>
      <c r="F20" s="6" t="s">
        <v>408</v>
      </c>
      <c r="G20" s="6" t="s">
        <v>61</v>
      </c>
      <c r="H20" s="18">
        <v>2</v>
      </c>
      <c r="I20" s="10" t="s">
        <v>84</v>
      </c>
      <c r="J20" s="19">
        <v>90</v>
      </c>
      <c r="K20" s="19">
        <v>180</v>
      </c>
      <c r="L20" s="6"/>
    </row>
    <row r="21" spans="1:12" ht="15" customHeight="1">
      <c r="A21" s="5">
        <v>19</v>
      </c>
      <c r="B21" s="20">
        <v>40713</v>
      </c>
      <c r="D21" s="6" t="s">
        <v>8</v>
      </c>
      <c r="E21" s="13" t="s">
        <v>305</v>
      </c>
      <c r="F21" s="6" t="s">
        <v>409</v>
      </c>
      <c r="G21" s="6" t="s">
        <v>13</v>
      </c>
      <c r="H21" s="18">
        <v>1.9</v>
      </c>
      <c r="I21" s="10" t="s">
        <v>248</v>
      </c>
      <c r="J21" s="19">
        <v>90</v>
      </c>
      <c r="K21" s="19">
        <f>J21*H21</f>
        <v>171</v>
      </c>
      <c r="L21" s="6"/>
    </row>
    <row r="22" spans="1:12" ht="17.25" customHeight="1">
      <c r="A22" s="5">
        <v>20</v>
      </c>
      <c r="B22" s="20">
        <v>40716</v>
      </c>
      <c r="C22" s="15"/>
      <c r="D22" s="6" t="s">
        <v>8</v>
      </c>
      <c r="E22" s="13" t="s">
        <v>332</v>
      </c>
      <c r="F22" s="7" t="s">
        <v>410</v>
      </c>
      <c r="G22" s="6" t="s">
        <v>75</v>
      </c>
      <c r="H22" s="18">
        <v>1.85</v>
      </c>
      <c r="I22" s="10" t="s">
        <v>18</v>
      </c>
      <c r="J22" s="19">
        <v>90</v>
      </c>
      <c r="K22" s="19">
        <f>J22*H22</f>
        <v>166.5</v>
      </c>
      <c r="L22" s="6"/>
    </row>
    <row r="23" spans="1:12" ht="19.5" customHeight="1">
      <c r="A23" s="5">
        <v>21</v>
      </c>
      <c r="B23" s="20">
        <v>40716</v>
      </c>
      <c r="C23" s="15"/>
      <c r="D23" s="6" t="s">
        <v>8</v>
      </c>
      <c r="E23" s="13" t="s">
        <v>411</v>
      </c>
      <c r="F23" s="26" t="s">
        <v>412</v>
      </c>
      <c r="G23" s="14" t="s">
        <v>413</v>
      </c>
      <c r="H23" s="18">
        <v>2</v>
      </c>
      <c r="I23" s="9" t="s">
        <v>18</v>
      </c>
      <c r="J23" s="26">
        <v>90</v>
      </c>
      <c r="K23" s="26">
        <v>0</v>
      </c>
      <c r="L23" s="6"/>
    </row>
    <row r="24" spans="1:12" ht="12.75">
      <c r="A24" s="5">
        <v>22</v>
      </c>
      <c r="B24" s="20">
        <v>40718</v>
      </c>
      <c r="C24" s="26"/>
      <c r="D24" s="6" t="s">
        <v>8</v>
      </c>
      <c r="E24" s="13" t="s">
        <v>328</v>
      </c>
      <c r="F24" s="13" t="s">
        <v>414</v>
      </c>
      <c r="G24" s="6" t="s">
        <v>75</v>
      </c>
      <c r="H24" s="18">
        <v>1.7</v>
      </c>
      <c r="I24" s="10" t="s">
        <v>12</v>
      </c>
      <c r="J24" s="19">
        <v>100</v>
      </c>
      <c r="K24" s="19">
        <v>170</v>
      </c>
      <c r="L24" s="6"/>
    </row>
    <row r="25" spans="1:12" ht="12.75">
      <c r="A25" s="5">
        <v>23</v>
      </c>
      <c r="B25" s="20">
        <v>40719</v>
      </c>
      <c r="C25" s="26"/>
      <c r="D25" s="6" t="s">
        <v>8</v>
      </c>
      <c r="E25" s="13" t="s">
        <v>305</v>
      </c>
      <c r="F25" s="6" t="s">
        <v>415</v>
      </c>
      <c r="G25" s="14" t="s">
        <v>82</v>
      </c>
      <c r="H25" s="18">
        <v>2.13</v>
      </c>
      <c r="I25" s="10" t="s">
        <v>126</v>
      </c>
      <c r="J25" s="19">
        <v>80</v>
      </c>
      <c r="K25" s="19">
        <f>J25*H25</f>
        <v>170.39999999999998</v>
      </c>
      <c r="L25" s="6"/>
    </row>
    <row r="26" spans="1:12" ht="12.75">
      <c r="A26" s="5">
        <v>24</v>
      </c>
      <c r="B26" s="20">
        <v>40719</v>
      </c>
      <c r="C26" s="26"/>
      <c r="D26" s="6" t="s">
        <v>8</v>
      </c>
      <c r="E26" s="13" t="s">
        <v>305</v>
      </c>
      <c r="F26" s="6" t="s">
        <v>416</v>
      </c>
      <c r="G26" s="14" t="s">
        <v>82</v>
      </c>
      <c r="H26" s="18">
        <v>1.8</v>
      </c>
      <c r="I26" s="10" t="s">
        <v>142</v>
      </c>
      <c r="J26" s="19">
        <v>90</v>
      </c>
      <c r="K26" s="19">
        <f>J26*H26</f>
        <v>162</v>
      </c>
      <c r="L26" s="6"/>
    </row>
    <row r="27" spans="1:11" ht="12.75">
      <c r="A27" s="5">
        <v>25</v>
      </c>
      <c r="B27" s="20">
        <v>40720</v>
      </c>
      <c r="C27" s="6"/>
      <c r="D27" s="6" t="s">
        <v>8</v>
      </c>
      <c r="E27" s="13" t="s">
        <v>332</v>
      </c>
      <c r="F27" s="6" t="s">
        <v>417</v>
      </c>
      <c r="G27" s="14" t="s">
        <v>80</v>
      </c>
      <c r="H27" s="18">
        <v>2.1</v>
      </c>
      <c r="I27" s="10" t="s">
        <v>177</v>
      </c>
      <c r="J27" s="19">
        <v>80</v>
      </c>
      <c r="K27" s="19">
        <f>J27*H27</f>
        <v>168</v>
      </c>
    </row>
    <row r="28" spans="1:11" ht="12.75">
      <c r="A28" s="5">
        <v>26</v>
      </c>
      <c r="B28" s="20">
        <v>40721</v>
      </c>
      <c r="C28" s="6"/>
      <c r="D28" s="6" t="s">
        <v>8</v>
      </c>
      <c r="E28" s="6" t="s">
        <v>328</v>
      </c>
      <c r="F28" s="6" t="s">
        <v>418</v>
      </c>
      <c r="G28" s="26" t="s">
        <v>68</v>
      </c>
      <c r="H28" s="18">
        <v>1.85</v>
      </c>
      <c r="I28" s="38" t="s">
        <v>18</v>
      </c>
      <c r="J28" s="19">
        <v>90</v>
      </c>
      <c r="K28" s="19">
        <v>0</v>
      </c>
    </row>
    <row r="29" spans="1:11" ht="12.75">
      <c r="A29" s="5">
        <v>27</v>
      </c>
      <c r="B29" s="20">
        <v>40721</v>
      </c>
      <c r="C29" s="6"/>
      <c r="D29" s="6" t="s">
        <v>8</v>
      </c>
      <c r="E29" s="13" t="s">
        <v>328</v>
      </c>
      <c r="F29" s="6" t="s">
        <v>419</v>
      </c>
      <c r="G29" s="26" t="s">
        <v>68</v>
      </c>
      <c r="H29" s="18">
        <v>1.85</v>
      </c>
      <c r="I29" s="10" t="s">
        <v>15</v>
      </c>
      <c r="J29" s="19">
        <v>90</v>
      </c>
      <c r="K29" s="19">
        <f>J29*H29</f>
        <v>166.5</v>
      </c>
    </row>
    <row r="30" spans="1:11" ht="12.75">
      <c r="A30" s="5">
        <v>28</v>
      </c>
      <c r="B30" s="20">
        <v>40723</v>
      </c>
      <c r="D30" s="6" t="s">
        <v>8</v>
      </c>
      <c r="E30" s="13" t="s">
        <v>305</v>
      </c>
      <c r="F30" s="6" t="s">
        <v>420</v>
      </c>
      <c r="G30" s="26" t="s">
        <v>75</v>
      </c>
      <c r="H30" s="17">
        <v>1.8</v>
      </c>
      <c r="I30" s="9" t="s">
        <v>155</v>
      </c>
      <c r="J30" s="19">
        <v>80</v>
      </c>
      <c r="K30" s="19">
        <v>0</v>
      </c>
    </row>
    <row r="31" spans="1:11" ht="12.75" customHeight="1">
      <c r="A31" s="5">
        <v>29</v>
      </c>
      <c r="B31" s="20">
        <v>40724</v>
      </c>
      <c r="D31" s="6" t="s">
        <v>8</v>
      </c>
      <c r="E31" s="13" t="s">
        <v>421</v>
      </c>
      <c r="F31" s="6" t="s">
        <v>422</v>
      </c>
      <c r="G31" s="6" t="s">
        <v>423</v>
      </c>
      <c r="H31" s="17">
        <v>1.65</v>
      </c>
      <c r="I31" s="9" t="s">
        <v>111</v>
      </c>
      <c r="J31" s="19">
        <v>90</v>
      </c>
      <c r="K31" s="19">
        <v>0</v>
      </c>
    </row>
    <row r="32" spans="1:11" ht="12.75">
      <c r="A32" s="5">
        <v>30</v>
      </c>
      <c r="B32" s="20"/>
      <c r="D32" s="6"/>
      <c r="E32" s="13"/>
      <c r="F32" s="6"/>
      <c r="G32" s="14"/>
      <c r="H32" s="17"/>
      <c r="I32" s="10"/>
      <c r="J32" s="19"/>
      <c r="K32" s="19"/>
    </row>
    <row r="33" spans="1:11" ht="12.75">
      <c r="A33" s="5">
        <v>31</v>
      </c>
      <c r="B33" s="20"/>
      <c r="D33" s="6"/>
      <c r="E33" s="13"/>
      <c r="F33" s="6"/>
      <c r="G33" s="14"/>
      <c r="H33" s="17"/>
      <c r="I33" s="22"/>
      <c r="J33" s="19"/>
      <c r="K33" s="19"/>
    </row>
    <row r="34" spans="1:11" ht="12.75">
      <c r="A34" s="5">
        <v>32</v>
      </c>
      <c r="B34" s="20"/>
      <c r="D34" s="6"/>
      <c r="E34" s="13"/>
      <c r="F34" s="6"/>
      <c r="G34" s="14"/>
      <c r="H34" s="17"/>
      <c r="I34" s="41"/>
      <c r="J34" s="19"/>
      <c r="K34" s="19"/>
    </row>
    <row r="35" spans="1:11" ht="12.75">
      <c r="A35" s="5">
        <v>33</v>
      </c>
      <c r="B35" s="20"/>
      <c r="D35" s="6"/>
      <c r="E35" s="13"/>
      <c r="F35" s="6"/>
      <c r="G35" s="14"/>
      <c r="H35" s="17"/>
      <c r="I35" s="39"/>
      <c r="J35" s="19"/>
      <c r="K35" s="19"/>
    </row>
    <row r="36" spans="1:11" ht="12.75">
      <c r="A36" s="5">
        <v>34</v>
      </c>
      <c r="B36" s="20"/>
      <c r="D36" s="6"/>
      <c r="E36" s="6"/>
      <c r="F36" s="6"/>
      <c r="G36" s="6"/>
      <c r="H36" s="17"/>
      <c r="I36" s="10"/>
      <c r="J36" s="6"/>
      <c r="K36" s="19"/>
    </row>
    <row r="37" spans="1:11" ht="12.75">
      <c r="A37" s="5">
        <v>35</v>
      </c>
      <c r="B37" s="20"/>
      <c r="D37" s="6"/>
      <c r="E37" s="6"/>
      <c r="F37" s="6"/>
      <c r="G37" s="14"/>
      <c r="H37" s="17"/>
      <c r="I37" s="9"/>
      <c r="J37" s="19"/>
      <c r="K37" s="19"/>
    </row>
    <row r="38" spans="1:11" ht="12.75">
      <c r="A38" s="5">
        <v>36</v>
      </c>
      <c r="B38" s="20"/>
      <c r="D38" s="6"/>
      <c r="E38" s="13"/>
      <c r="F38" s="6"/>
      <c r="G38" s="14"/>
      <c r="H38" s="17"/>
      <c r="I38" s="10"/>
      <c r="J38" s="19"/>
      <c r="K38" s="19"/>
    </row>
    <row r="39" spans="1:11" ht="12.75">
      <c r="A39" s="5">
        <v>37</v>
      </c>
      <c r="B39" s="20"/>
      <c r="D39" s="6"/>
      <c r="E39" s="13"/>
      <c r="F39" s="6"/>
      <c r="G39" s="14"/>
      <c r="H39" s="17"/>
      <c r="I39" s="10"/>
      <c r="J39" s="19"/>
      <c r="K39" s="19"/>
    </row>
    <row r="40" spans="1:11" ht="12.75">
      <c r="A40" s="5">
        <v>38</v>
      </c>
      <c r="B40" s="20"/>
      <c r="D40" s="6"/>
      <c r="E40" s="13"/>
      <c r="F40" s="6"/>
      <c r="G40" s="14"/>
      <c r="H40" s="17"/>
      <c r="I40" s="9"/>
      <c r="J40" s="19"/>
      <c r="K40" s="6"/>
    </row>
    <row r="41" spans="1:11" ht="12.75">
      <c r="A41" s="5">
        <v>39</v>
      </c>
      <c r="B41" s="20"/>
      <c r="C41" s="6"/>
      <c r="D41" s="6"/>
      <c r="E41" s="6"/>
      <c r="F41" s="6"/>
      <c r="G41" s="6"/>
      <c r="H41" s="6"/>
      <c r="I41" s="10"/>
      <c r="J41" s="6"/>
      <c r="K41" s="6"/>
    </row>
    <row r="42" spans="1:11" ht="12.75">
      <c r="A42" s="5">
        <v>40</v>
      </c>
      <c r="B42" s="20"/>
      <c r="C42" s="6"/>
      <c r="D42" s="6"/>
      <c r="E42" s="13"/>
      <c r="F42" s="6"/>
      <c r="G42" s="6"/>
      <c r="H42" s="6"/>
      <c r="I42" s="10"/>
      <c r="J42" s="6"/>
      <c r="K42" s="6"/>
    </row>
    <row r="43" spans="1:11" ht="15" customHeight="1">
      <c r="A43" s="5">
        <v>41</v>
      </c>
      <c r="B43" s="20"/>
      <c r="C43" s="6"/>
      <c r="D43" s="6"/>
      <c r="E43" s="6"/>
      <c r="F43" s="6"/>
      <c r="G43" s="14"/>
      <c r="H43" s="6"/>
      <c r="I43" s="9"/>
      <c r="J43" s="6"/>
      <c r="K43" s="6"/>
    </row>
    <row r="44" spans="1:11" ht="12.75">
      <c r="A44" s="5">
        <v>42</v>
      </c>
      <c r="B44" s="20"/>
      <c r="C44" s="6"/>
      <c r="D44" s="6"/>
      <c r="E44" s="13"/>
      <c r="F44" s="6"/>
      <c r="G44" s="6"/>
      <c r="H44" s="6"/>
      <c r="I44" s="10"/>
      <c r="J44" s="6"/>
      <c r="K44" s="6"/>
    </row>
    <row r="45" spans="1:11" ht="12.75">
      <c r="A45" s="5">
        <v>43</v>
      </c>
      <c r="B45" s="20"/>
      <c r="C45" s="6"/>
      <c r="D45" s="6"/>
      <c r="E45" s="13"/>
      <c r="F45" s="6"/>
      <c r="G45" s="6"/>
      <c r="H45" s="6"/>
      <c r="I45" s="9"/>
      <c r="J45" s="6"/>
      <c r="K45" s="6"/>
    </row>
    <row r="46" spans="1:11" ht="12.75">
      <c r="A46" s="5">
        <v>44</v>
      </c>
      <c r="B46" s="20"/>
      <c r="C46" s="6"/>
      <c r="D46" s="6"/>
      <c r="E46" s="13"/>
      <c r="F46" s="6"/>
      <c r="G46" s="6"/>
      <c r="H46" s="6"/>
      <c r="I46" s="22"/>
      <c r="J46" s="6"/>
      <c r="K46" s="6"/>
    </row>
    <row r="47" spans="1:11" ht="12.75">
      <c r="A47" s="5">
        <v>45</v>
      </c>
      <c r="B47" s="20"/>
      <c r="C47" s="6"/>
      <c r="D47" s="6"/>
      <c r="E47" s="6"/>
      <c r="G47" s="6"/>
      <c r="H47" s="6"/>
      <c r="I47" s="9"/>
      <c r="J47" s="6"/>
      <c r="K47" s="6"/>
    </row>
    <row r="48" spans="1:11" ht="12.75">
      <c r="A48" s="5">
        <v>46</v>
      </c>
      <c r="B48" s="20"/>
      <c r="C48" s="6"/>
      <c r="D48" s="6"/>
      <c r="E48" s="6"/>
      <c r="F48" s="6"/>
      <c r="G48" s="6"/>
      <c r="H48" s="6"/>
      <c r="I48" s="10"/>
      <c r="J48" s="6"/>
      <c r="K48" s="6"/>
    </row>
    <row r="49" spans="1:11" ht="12.75">
      <c r="A49" s="5">
        <v>47</v>
      </c>
      <c r="B49" s="20"/>
      <c r="D49" s="6"/>
      <c r="E49" s="13"/>
      <c r="F49" s="6"/>
      <c r="G49" s="6"/>
      <c r="H49" s="6"/>
      <c r="I49" s="9"/>
      <c r="J49" s="6"/>
      <c r="K49" s="6"/>
    </row>
    <row r="50" spans="1:11" ht="12.75">
      <c r="A50" s="5">
        <v>48</v>
      </c>
      <c r="B50" s="20"/>
      <c r="D50" s="6"/>
      <c r="E50" s="13"/>
      <c r="F50" s="6"/>
      <c r="G50" s="6"/>
      <c r="H50" s="6"/>
      <c r="I50" s="10"/>
      <c r="J50" s="6"/>
      <c r="K50" s="6"/>
    </row>
    <row r="51" spans="1:11" ht="12.75">
      <c r="A51" s="5">
        <v>49</v>
      </c>
      <c r="B51" s="20"/>
      <c r="D51" s="6"/>
      <c r="E51" s="13"/>
      <c r="F51" s="6"/>
      <c r="G51" s="20"/>
      <c r="H51" s="6"/>
      <c r="I51" s="10"/>
      <c r="J51" s="6"/>
      <c r="K51" s="6"/>
    </row>
    <row r="52" spans="1:11" ht="12.75">
      <c r="A52" s="5">
        <v>50</v>
      </c>
      <c r="B52" s="20"/>
      <c r="D52" s="6"/>
      <c r="E52" s="13"/>
      <c r="F52" s="6"/>
      <c r="G52" s="6"/>
      <c r="H52" s="6"/>
      <c r="I52" s="22"/>
      <c r="J52" s="6"/>
      <c r="K52" s="6"/>
    </row>
    <row r="53" spans="1:11" ht="12.75">
      <c r="A53" s="5">
        <v>51</v>
      </c>
      <c r="B53" s="20"/>
      <c r="D53" s="6"/>
      <c r="E53" s="13"/>
      <c r="F53" s="6"/>
      <c r="G53" s="6"/>
      <c r="H53" s="6"/>
      <c r="I53" s="10"/>
      <c r="J53" s="6"/>
      <c r="K53" s="6"/>
    </row>
    <row r="54" spans="1:11" ht="12.75">
      <c r="A54" s="5">
        <v>52</v>
      </c>
      <c r="B54" s="20"/>
      <c r="D54" s="6"/>
      <c r="E54" s="6"/>
      <c r="F54" s="6"/>
      <c r="G54" s="6"/>
      <c r="H54" s="6"/>
      <c r="I54" s="10"/>
      <c r="J54" s="6"/>
      <c r="K54" s="6"/>
    </row>
    <row r="55" spans="1:11" ht="12.75">
      <c r="A55" s="5">
        <v>53</v>
      </c>
      <c r="B55" s="20"/>
      <c r="D55" s="6"/>
      <c r="G55" s="6"/>
      <c r="H55" s="6"/>
      <c r="I55" s="9"/>
      <c r="J55" s="6"/>
      <c r="K55" s="6"/>
    </row>
    <row r="56" spans="1:11" ht="12.75">
      <c r="A56" s="5">
        <v>54</v>
      </c>
      <c r="B56" s="20"/>
      <c r="K56" s="6"/>
    </row>
    <row r="57" ht="12.75">
      <c r="K57" s="6"/>
    </row>
    <row r="58" spans="3:13" ht="12.75">
      <c r="C58" s="43" t="s">
        <v>9</v>
      </c>
      <c r="D58" s="43"/>
      <c r="E58" s="1">
        <v>1000</v>
      </c>
      <c r="F58" s="2">
        <v>30000</v>
      </c>
      <c r="H58" s="44" t="s">
        <v>27</v>
      </c>
      <c r="I58" s="44"/>
      <c r="J58" s="6">
        <f>COUNT(B3:B56)</f>
        <v>29</v>
      </c>
      <c r="K58" s="46" t="s">
        <v>30</v>
      </c>
      <c r="L58" s="46"/>
      <c r="M58" s="30">
        <f>MAX(H3:H44)</f>
        <v>2.13</v>
      </c>
    </row>
    <row r="59" spans="3:13" ht="12.75">
      <c r="C59" s="43" t="s">
        <v>10</v>
      </c>
      <c r="D59" s="43"/>
      <c r="E59" s="11">
        <f>E58-SUM(J3:J56)+SUM(K3:K56)</f>
        <v>1188.4</v>
      </c>
      <c r="F59" s="23">
        <f>F58*E60/100+F58</f>
        <v>35652</v>
      </c>
      <c r="H59" s="46" t="s">
        <v>28</v>
      </c>
      <c r="I59" s="46"/>
      <c r="J59" s="29">
        <f>J58-J60-J61</f>
        <v>13</v>
      </c>
      <c r="K59" s="46" t="s">
        <v>29</v>
      </c>
      <c r="L59" s="46"/>
      <c r="M59" s="30">
        <f>MIN(H3:H44)</f>
        <v>1.55</v>
      </c>
    </row>
    <row r="60" spans="3:13" ht="12.75">
      <c r="C60" s="43" t="s">
        <v>11</v>
      </c>
      <c r="D60" s="43"/>
      <c r="E60" s="12">
        <f>(E59-E58)/E58*100</f>
        <v>18.84000000000001</v>
      </c>
      <c r="F60" s="24">
        <f>E60</f>
        <v>18.84000000000001</v>
      </c>
      <c r="H60" s="47" t="s">
        <v>25</v>
      </c>
      <c r="I60" s="47"/>
      <c r="J60" s="27">
        <f>COUNTIF(K3:K56,0)</f>
        <v>9</v>
      </c>
      <c r="K60" s="46" t="s">
        <v>31</v>
      </c>
      <c r="L60" s="46"/>
      <c r="M60" s="30">
        <f>AVERAGE(H3:H44)</f>
        <v>1.8293103448275863</v>
      </c>
    </row>
    <row r="61" spans="3:10" ht="12.75">
      <c r="C61" s="25" t="s">
        <v>19</v>
      </c>
      <c r="D61" s="25"/>
      <c r="E61" s="25">
        <f>E59-E58</f>
        <v>188.4000000000001</v>
      </c>
      <c r="F61" s="25">
        <f>F59-F58</f>
        <v>5652</v>
      </c>
      <c r="H61" s="45" t="s">
        <v>26</v>
      </c>
      <c r="I61" s="45"/>
      <c r="J61" s="28">
        <v>7</v>
      </c>
    </row>
    <row r="62" ht="23.25">
      <c r="E62" s="34" t="s">
        <v>20</v>
      </c>
    </row>
    <row r="63" spans="2:6" ht="12.75">
      <c r="B63" s="42" t="s">
        <v>34</v>
      </c>
      <c r="C63" s="42"/>
      <c r="D63" s="42"/>
      <c r="E63" s="42"/>
      <c r="F63" s="42"/>
    </row>
    <row r="64" spans="7:11" ht="12.75">
      <c r="G64" s="33" t="s">
        <v>35</v>
      </c>
      <c r="H64" s="31"/>
      <c r="I64" s="2"/>
      <c r="J64" s="2"/>
      <c r="K64" s="2"/>
    </row>
    <row r="65" ht="12.75">
      <c r="J65" s="32" t="s">
        <v>94</v>
      </c>
    </row>
  </sheetData>
  <mergeCells count="12">
    <mergeCell ref="H61:I61"/>
    <mergeCell ref="B63:F63"/>
    <mergeCell ref="C59:D59"/>
    <mergeCell ref="H59:I59"/>
    <mergeCell ref="K59:L59"/>
    <mergeCell ref="C60:D60"/>
    <mergeCell ref="H60:I60"/>
    <mergeCell ref="K60:L60"/>
    <mergeCell ref="A1:I1"/>
    <mergeCell ref="C58:D58"/>
    <mergeCell ref="H58:I58"/>
    <mergeCell ref="K58:L58"/>
  </mergeCells>
  <hyperlinks>
    <hyperlink ref="J65" r:id="rId1" display="www.stavkiplus.ru/fixed.php"/>
  </hyperlinks>
  <printOptions/>
  <pageMargins left="0.75" right="0.75" top="1" bottom="1" header="0.5" footer="0.5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M65"/>
  <sheetViews>
    <sheetView zoomScale="70" zoomScaleNormal="70" workbookViewId="0" topLeftCell="A1">
      <selection activeCell="L24" sqref="A1:IV16384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42" t="s">
        <v>424</v>
      </c>
      <c r="B1" s="42"/>
      <c r="C1" s="42"/>
      <c r="D1" s="42"/>
      <c r="E1" s="42"/>
      <c r="F1" s="42"/>
      <c r="G1" s="42"/>
      <c r="H1" s="42"/>
      <c r="I1" s="42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21</v>
      </c>
      <c r="K2" s="4" t="s">
        <v>22</v>
      </c>
    </row>
    <row r="3" spans="1:12" ht="18" customHeight="1" thickTop="1">
      <c r="A3" s="5">
        <v>1</v>
      </c>
      <c r="B3" s="21">
        <v>40725</v>
      </c>
      <c r="C3" s="6"/>
      <c r="D3" s="6" t="s">
        <v>69</v>
      </c>
      <c r="E3" s="6" t="s">
        <v>428</v>
      </c>
      <c r="F3" s="6" t="s">
        <v>426</v>
      </c>
      <c r="G3" s="13" t="s">
        <v>427</v>
      </c>
      <c r="H3" s="26">
        <v>1.96</v>
      </c>
      <c r="I3" s="38" t="s">
        <v>429</v>
      </c>
      <c r="J3" s="6">
        <v>90</v>
      </c>
      <c r="K3" s="6">
        <v>0</v>
      </c>
      <c r="L3" s="6"/>
    </row>
    <row r="4" spans="1:12" ht="12.75">
      <c r="A4" s="8">
        <v>2</v>
      </c>
      <c r="B4" s="21">
        <v>40725</v>
      </c>
      <c r="C4" s="6"/>
      <c r="D4" s="6" t="s">
        <v>93</v>
      </c>
      <c r="E4" s="13" t="s">
        <v>430</v>
      </c>
      <c r="F4" s="6" t="s">
        <v>431</v>
      </c>
      <c r="G4" s="26" t="s">
        <v>432</v>
      </c>
      <c r="H4" s="17">
        <v>1.94</v>
      </c>
      <c r="I4" s="10" t="s">
        <v>433</v>
      </c>
      <c r="J4" s="7">
        <v>90</v>
      </c>
      <c r="K4" s="6">
        <f>J4*H4</f>
        <v>174.6</v>
      </c>
      <c r="L4" s="6"/>
    </row>
    <row r="5" spans="1:12" ht="12.75">
      <c r="A5" s="5">
        <v>3</v>
      </c>
      <c r="B5" s="21">
        <v>40726</v>
      </c>
      <c r="C5" s="6"/>
      <c r="D5" s="6" t="s">
        <v>8</v>
      </c>
      <c r="E5" s="6" t="s">
        <v>305</v>
      </c>
      <c r="F5" s="6" t="s">
        <v>434</v>
      </c>
      <c r="G5" s="6" t="s">
        <v>75</v>
      </c>
      <c r="H5" s="17">
        <v>1.75</v>
      </c>
      <c r="I5" s="10" t="s">
        <v>18</v>
      </c>
      <c r="J5" s="26">
        <v>100</v>
      </c>
      <c r="K5" s="6">
        <v>175</v>
      </c>
      <c r="L5" s="6"/>
    </row>
    <row r="6" spans="1:12" ht="12.75">
      <c r="A6" s="8">
        <v>4</v>
      </c>
      <c r="B6" s="21">
        <v>40727</v>
      </c>
      <c r="C6" s="6"/>
      <c r="D6" s="6" t="s">
        <v>8</v>
      </c>
      <c r="E6" s="6" t="s">
        <v>305</v>
      </c>
      <c r="F6" s="6" t="s">
        <v>435</v>
      </c>
      <c r="G6" s="6" t="s">
        <v>80</v>
      </c>
      <c r="H6" s="17">
        <v>2</v>
      </c>
      <c r="I6" s="9" t="s">
        <v>12</v>
      </c>
      <c r="J6" s="6">
        <v>90</v>
      </c>
      <c r="K6" s="6">
        <v>0</v>
      </c>
      <c r="L6" s="6"/>
    </row>
    <row r="7" spans="1:12" ht="12.75">
      <c r="A7" s="5">
        <v>5</v>
      </c>
      <c r="B7" s="21">
        <v>40727</v>
      </c>
      <c r="C7" s="6"/>
      <c r="D7" s="6" t="s">
        <v>8</v>
      </c>
      <c r="E7" s="6" t="s">
        <v>305</v>
      </c>
      <c r="F7" s="6" t="s">
        <v>436</v>
      </c>
      <c r="G7" s="6" t="s">
        <v>188</v>
      </c>
      <c r="H7" s="17">
        <v>1.93</v>
      </c>
      <c r="I7" s="10" t="s">
        <v>437</v>
      </c>
      <c r="J7" s="6">
        <v>80</v>
      </c>
      <c r="K7" s="6">
        <f>J7*H7</f>
        <v>154.4</v>
      </c>
      <c r="L7" s="6"/>
    </row>
    <row r="8" spans="1:12" ht="14.25" customHeight="1">
      <c r="A8" s="8">
        <v>6</v>
      </c>
      <c r="B8" s="21">
        <v>40728</v>
      </c>
      <c r="C8" s="6"/>
      <c r="D8" s="6" t="s">
        <v>8</v>
      </c>
      <c r="E8" s="13" t="s">
        <v>278</v>
      </c>
      <c r="F8" s="6" t="s">
        <v>438</v>
      </c>
      <c r="G8" s="26" t="s">
        <v>68</v>
      </c>
      <c r="H8" s="17">
        <v>1.85</v>
      </c>
      <c r="I8" s="22" t="s">
        <v>76</v>
      </c>
      <c r="J8" s="6">
        <v>90</v>
      </c>
      <c r="K8" s="6">
        <v>90</v>
      </c>
      <c r="L8" s="6"/>
    </row>
    <row r="9" spans="1:12" ht="12.75">
      <c r="A9" s="5">
        <v>7</v>
      </c>
      <c r="B9" s="21">
        <v>40728</v>
      </c>
      <c r="C9" s="6"/>
      <c r="D9" s="6" t="s">
        <v>8</v>
      </c>
      <c r="E9" s="13" t="s">
        <v>278</v>
      </c>
      <c r="F9" s="6" t="s">
        <v>439</v>
      </c>
      <c r="G9" s="6" t="s">
        <v>38</v>
      </c>
      <c r="H9" s="17">
        <v>1.8</v>
      </c>
      <c r="I9" s="10" t="s">
        <v>16</v>
      </c>
      <c r="J9" s="26">
        <v>100</v>
      </c>
      <c r="K9" s="6">
        <v>180</v>
      </c>
      <c r="L9" s="6"/>
    </row>
    <row r="10" spans="1:12" ht="12.75">
      <c r="A10" s="8">
        <v>8</v>
      </c>
      <c r="B10" s="21">
        <v>40730</v>
      </c>
      <c r="C10" s="6"/>
      <c r="D10" s="6" t="s">
        <v>8</v>
      </c>
      <c r="E10" s="13" t="s">
        <v>440</v>
      </c>
      <c r="F10" s="6" t="s">
        <v>441</v>
      </c>
      <c r="G10" s="26" t="s">
        <v>68</v>
      </c>
      <c r="H10" s="17">
        <v>1.59</v>
      </c>
      <c r="I10" s="10" t="s">
        <v>111</v>
      </c>
      <c r="J10" s="6">
        <v>90</v>
      </c>
      <c r="K10" s="6">
        <f>J10*H10</f>
        <v>143.1</v>
      </c>
      <c r="L10" s="6"/>
    </row>
    <row r="11" spans="1:12" ht="12.75">
      <c r="A11" s="5">
        <v>9</v>
      </c>
      <c r="B11" s="21">
        <v>40730</v>
      </c>
      <c r="C11" s="6"/>
      <c r="D11" s="6" t="s">
        <v>8</v>
      </c>
      <c r="E11" s="6" t="s">
        <v>443</v>
      </c>
      <c r="F11" s="6" t="s">
        <v>442</v>
      </c>
      <c r="G11" s="13" t="s">
        <v>106</v>
      </c>
      <c r="H11" s="18">
        <v>1.85</v>
      </c>
      <c r="I11" s="9" t="s">
        <v>76</v>
      </c>
      <c r="J11" s="19">
        <v>80</v>
      </c>
      <c r="K11" s="6">
        <v>0</v>
      </c>
      <c r="L11" s="6"/>
    </row>
    <row r="12" spans="1:12" ht="12.75" customHeight="1">
      <c r="A12" s="8">
        <v>10</v>
      </c>
      <c r="B12" s="21">
        <v>40731</v>
      </c>
      <c r="C12" s="6"/>
      <c r="D12" s="6" t="s">
        <v>8</v>
      </c>
      <c r="E12" s="6" t="s">
        <v>444</v>
      </c>
      <c r="F12" s="6" t="s">
        <v>445</v>
      </c>
      <c r="G12" s="6" t="s">
        <v>75</v>
      </c>
      <c r="H12" s="18">
        <v>1.6</v>
      </c>
      <c r="I12" s="9" t="s">
        <v>111</v>
      </c>
      <c r="J12" s="19">
        <v>90</v>
      </c>
      <c r="K12" s="6">
        <v>0</v>
      </c>
      <c r="L12" s="6"/>
    </row>
    <row r="13" spans="1:12" ht="12.75" customHeight="1">
      <c r="A13" s="5">
        <v>11</v>
      </c>
      <c r="B13" s="21">
        <v>40731</v>
      </c>
      <c r="C13" s="6"/>
      <c r="D13" s="6" t="s">
        <v>8</v>
      </c>
      <c r="E13" s="6" t="s">
        <v>446</v>
      </c>
      <c r="F13" s="13" t="s">
        <v>447</v>
      </c>
      <c r="G13" s="6" t="s">
        <v>68</v>
      </c>
      <c r="H13" s="18">
        <v>1.6</v>
      </c>
      <c r="I13" s="10" t="s">
        <v>111</v>
      </c>
      <c r="J13" s="19">
        <v>100</v>
      </c>
      <c r="K13" s="6">
        <f>J13*H13</f>
        <v>160</v>
      </c>
      <c r="L13" s="6"/>
    </row>
    <row r="14" spans="1:12" ht="12.75" customHeight="1">
      <c r="A14" s="8">
        <v>12</v>
      </c>
      <c r="B14" s="21">
        <v>40733</v>
      </c>
      <c r="C14" s="6"/>
      <c r="D14" s="6" t="s">
        <v>8</v>
      </c>
      <c r="E14" s="6" t="s">
        <v>448</v>
      </c>
      <c r="F14" s="6" t="s">
        <v>449</v>
      </c>
      <c r="G14" s="26" t="s">
        <v>38</v>
      </c>
      <c r="H14" s="18">
        <v>1.85</v>
      </c>
      <c r="I14" s="10" t="s">
        <v>18</v>
      </c>
      <c r="J14" s="19">
        <v>90</v>
      </c>
      <c r="K14" s="6">
        <f>J14*H14</f>
        <v>166.5</v>
      </c>
      <c r="L14" s="6"/>
    </row>
    <row r="15" spans="1:12" ht="12.75" customHeight="1">
      <c r="A15" s="5">
        <v>13</v>
      </c>
      <c r="B15" s="21">
        <v>40734</v>
      </c>
      <c r="C15" s="6"/>
      <c r="D15" s="6" t="s">
        <v>8</v>
      </c>
      <c r="E15" s="13" t="s">
        <v>174</v>
      </c>
      <c r="F15" s="6" t="s">
        <v>450</v>
      </c>
      <c r="G15" s="6" t="s">
        <v>80</v>
      </c>
      <c r="H15" s="18">
        <v>1.65</v>
      </c>
      <c r="I15" s="9" t="s">
        <v>18</v>
      </c>
      <c r="J15" s="19">
        <v>90</v>
      </c>
      <c r="K15" s="6">
        <v>0</v>
      </c>
      <c r="L15" s="6"/>
    </row>
    <row r="16" spans="1:12" ht="12.75" customHeight="1">
      <c r="A16" s="8">
        <v>14</v>
      </c>
      <c r="B16" s="21">
        <v>40735</v>
      </c>
      <c r="C16" s="6"/>
      <c r="D16" s="6" t="s">
        <v>8</v>
      </c>
      <c r="E16" s="13" t="s">
        <v>328</v>
      </c>
      <c r="F16" s="6" t="s">
        <v>451</v>
      </c>
      <c r="G16" s="6" t="s">
        <v>13</v>
      </c>
      <c r="H16" s="18">
        <v>1.9</v>
      </c>
      <c r="I16" s="9" t="s">
        <v>126</v>
      </c>
      <c r="J16" s="19">
        <v>90</v>
      </c>
      <c r="K16" s="6">
        <v>0</v>
      </c>
      <c r="L16" s="6"/>
    </row>
    <row r="17" spans="1:12" ht="15" customHeight="1">
      <c r="A17" s="5">
        <v>15</v>
      </c>
      <c r="B17" s="21">
        <v>40735</v>
      </c>
      <c r="C17" s="6"/>
      <c r="D17" s="6" t="s">
        <v>8</v>
      </c>
      <c r="E17" s="6" t="s">
        <v>328</v>
      </c>
      <c r="F17" s="6" t="s">
        <v>452</v>
      </c>
      <c r="G17" s="6" t="s">
        <v>54</v>
      </c>
      <c r="H17" s="18">
        <v>1.57</v>
      </c>
      <c r="I17" s="10" t="s">
        <v>261</v>
      </c>
      <c r="J17" s="19">
        <v>100</v>
      </c>
      <c r="K17" s="6">
        <v>157</v>
      </c>
      <c r="L17" s="6"/>
    </row>
    <row r="18" spans="1:12" ht="12.75" customHeight="1">
      <c r="A18" s="8">
        <v>16</v>
      </c>
      <c r="B18" s="21">
        <v>40735</v>
      </c>
      <c r="C18" s="6"/>
      <c r="D18" s="6" t="s">
        <v>8</v>
      </c>
      <c r="E18" s="6" t="s">
        <v>328</v>
      </c>
      <c r="F18" s="6" t="s">
        <v>453</v>
      </c>
      <c r="G18" s="26" t="s">
        <v>82</v>
      </c>
      <c r="H18" s="18">
        <v>1.85</v>
      </c>
      <c r="I18" s="10" t="s">
        <v>16</v>
      </c>
      <c r="J18" s="19">
        <v>90</v>
      </c>
      <c r="K18" s="6">
        <f>J18*H18</f>
        <v>166.5</v>
      </c>
      <c r="L18" s="6"/>
    </row>
    <row r="19" spans="1:12" ht="15" customHeight="1">
      <c r="A19" s="5">
        <v>17</v>
      </c>
      <c r="B19" s="21">
        <v>40737</v>
      </c>
      <c r="C19" s="6"/>
      <c r="D19" s="6" t="s">
        <v>8</v>
      </c>
      <c r="E19" s="6" t="s">
        <v>444</v>
      </c>
      <c r="F19" s="16" t="s">
        <v>454</v>
      </c>
      <c r="G19" s="6" t="s">
        <v>68</v>
      </c>
      <c r="H19" s="18">
        <v>2.04</v>
      </c>
      <c r="I19" s="10" t="s">
        <v>91</v>
      </c>
      <c r="J19" s="19">
        <v>90</v>
      </c>
      <c r="K19" s="19">
        <f>J19*H19</f>
        <v>183.6</v>
      </c>
      <c r="L19" s="6"/>
    </row>
    <row r="20" spans="1:12" ht="13.5" customHeight="1">
      <c r="A20" s="8">
        <v>18</v>
      </c>
      <c r="B20" s="21">
        <v>40737</v>
      </c>
      <c r="C20" s="6"/>
      <c r="D20" s="6" t="s">
        <v>8</v>
      </c>
      <c r="E20" s="13" t="s">
        <v>455</v>
      </c>
      <c r="F20" s="6" t="s">
        <v>456</v>
      </c>
      <c r="G20" s="6" t="s">
        <v>98</v>
      </c>
      <c r="H20" s="18">
        <v>1.72</v>
      </c>
      <c r="I20" s="9" t="s">
        <v>18</v>
      </c>
      <c r="J20" s="19">
        <v>80</v>
      </c>
      <c r="K20" s="19">
        <v>0</v>
      </c>
      <c r="L20" s="6"/>
    </row>
    <row r="21" spans="1:12" ht="15" customHeight="1">
      <c r="A21" s="5">
        <v>19</v>
      </c>
      <c r="B21" s="20">
        <v>40738</v>
      </c>
      <c r="C21" s="6"/>
      <c r="D21" s="6" t="s">
        <v>8</v>
      </c>
      <c r="E21" s="13" t="s">
        <v>457</v>
      </c>
      <c r="F21" s="6" t="s">
        <v>458</v>
      </c>
      <c r="G21" s="6" t="s">
        <v>75</v>
      </c>
      <c r="H21" s="18">
        <v>1.97</v>
      </c>
      <c r="I21" s="9" t="s">
        <v>459</v>
      </c>
      <c r="J21" s="19">
        <v>90</v>
      </c>
      <c r="K21" s="19">
        <v>0</v>
      </c>
      <c r="L21" s="6"/>
    </row>
    <row r="22" spans="1:12" ht="17.25" customHeight="1">
      <c r="A22" s="5">
        <v>20</v>
      </c>
      <c r="B22" s="20">
        <v>40740</v>
      </c>
      <c r="C22" s="6"/>
      <c r="D22" s="6" t="s">
        <v>8</v>
      </c>
      <c r="E22" s="13" t="s">
        <v>174</v>
      </c>
      <c r="F22" s="7" t="s">
        <v>460</v>
      </c>
      <c r="G22" s="6" t="s">
        <v>61</v>
      </c>
      <c r="H22" s="18">
        <v>2.25</v>
      </c>
      <c r="I22" s="9" t="s">
        <v>155</v>
      </c>
      <c r="J22" s="19">
        <v>80</v>
      </c>
      <c r="K22" s="19">
        <v>0</v>
      </c>
      <c r="L22" s="6"/>
    </row>
    <row r="23" spans="1:12" ht="15" customHeight="1">
      <c r="A23" s="5">
        <v>21</v>
      </c>
      <c r="B23" s="20">
        <v>40741</v>
      </c>
      <c r="C23" s="15"/>
      <c r="D23" s="6" t="s">
        <v>8</v>
      </c>
      <c r="E23" s="13" t="s">
        <v>278</v>
      </c>
      <c r="F23" s="26" t="s">
        <v>461</v>
      </c>
      <c r="G23" s="14" t="s">
        <v>462</v>
      </c>
      <c r="H23" s="18">
        <v>1.6</v>
      </c>
      <c r="I23" s="9" t="s">
        <v>91</v>
      </c>
      <c r="J23" s="26">
        <v>90</v>
      </c>
      <c r="K23" s="26">
        <v>0</v>
      </c>
      <c r="L23" s="6"/>
    </row>
    <row r="24" spans="1:12" ht="16.5" customHeight="1">
      <c r="A24" s="5">
        <v>22</v>
      </c>
      <c r="B24" s="20">
        <v>40741</v>
      </c>
      <c r="C24" s="15"/>
      <c r="D24" s="6" t="s">
        <v>8</v>
      </c>
      <c r="E24" s="13" t="s">
        <v>278</v>
      </c>
      <c r="F24" s="13" t="s">
        <v>463</v>
      </c>
      <c r="G24" s="6" t="s">
        <v>68</v>
      </c>
      <c r="H24" s="18">
        <v>1.65</v>
      </c>
      <c r="I24" s="10" t="s">
        <v>62</v>
      </c>
      <c r="J24" s="19">
        <v>100</v>
      </c>
      <c r="K24" s="19">
        <v>165</v>
      </c>
      <c r="L24" s="6"/>
    </row>
    <row r="25" spans="1:12" ht="12.75">
      <c r="A25" s="5">
        <v>23</v>
      </c>
      <c r="B25" s="20">
        <v>40742</v>
      </c>
      <c r="C25" s="26"/>
      <c r="D25" s="6" t="s">
        <v>8</v>
      </c>
      <c r="E25" s="13" t="s">
        <v>464</v>
      </c>
      <c r="F25" s="6" t="s">
        <v>465</v>
      </c>
      <c r="G25" s="14" t="s">
        <v>169</v>
      </c>
      <c r="H25" s="18">
        <v>2.04</v>
      </c>
      <c r="I25" s="9" t="s">
        <v>15</v>
      </c>
      <c r="J25" s="19">
        <v>80</v>
      </c>
      <c r="K25" s="19">
        <v>0</v>
      </c>
      <c r="L25" s="6"/>
    </row>
    <row r="26" spans="1:12" ht="12.75">
      <c r="A26" s="5">
        <v>24</v>
      </c>
      <c r="B26" s="20">
        <v>40743</v>
      </c>
      <c r="C26" s="26"/>
      <c r="D26" s="6" t="s">
        <v>8</v>
      </c>
      <c r="E26" s="13" t="s">
        <v>455</v>
      </c>
      <c r="F26" s="6" t="s">
        <v>466</v>
      </c>
      <c r="G26" s="14" t="s">
        <v>413</v>
      </c>
      <c r="H26" s="18">
        <v>2</v>
      </c>
      <c r="I26" s="10" t="s">
        <v>248</v>
      </c>
      <c r="J26" s="19">
        <v>90</v>
      </c>
      <c r="K26" s="19">
        <v>180</v>
      </c>
      <c r="L26" s="6"/>
    </row>
    <row r="27" spans="1:11" ht="12.75">
      <c r="A27" s="5">
        <v>25</v>
      </c>
      <c r="B27" s="20">
        <v>40744</v>
      </c>
      <c r="C27" s="6"/>
      <c r="D27" s="6" t="s">
        <v>8</v>
      </c>
      <c r="E27" s="13" t="s">
        <v>444</v>
      </c>
      <c r="F27" s="6" t="s">
        <v>467</v>
      </c>
      <c r="G27" s="14" t="s">
        <v>68</v>
      </c>
      <c r="H27" s="18">
        <v>1.78</v>
      </c>
      <c r="I27" s="22" t="s">
        <v>76</v>
      </c>
      <c r="J27" s="19">
        <v>90</v>
      </c>
      <c r="K27" s="19">
        <v>90</v>
      </c>
    </row>
    <row r="28" spans="1:11" ht="12.75">
      <c r="A28" s="5">
        <v>26</v>
      </c>
      <c r="B28" s="20">
        <v>40744</v>
      </c>
      <c r="C28" s="6"/>
      <c r="D28" s="6" t="s">
        <v>8</v>
      </c>
      <c r="E28" s="6" t="s">
        <v>440</v>
      </c>
      <c r="F28" s="6" t="s">
        <v>468</v>
      </c>
      <c r="G28" s="26" t="s">
        <v>153</v>
      </c>
      <c r="H28" s="18">
        <v>1.75</v>
      </c>
      <c r="I28" s="38" t="s">
        <v>177</v>
      </c>
      <c r="J28" s="19">
        <v>80</v>
      </c>
      <c r="K28" s="19">
        <v>0</v>
      </c>
    </row>
    <row r="29" spans="1:11" ht="12.75">
      <c r="A29" s="5">
        <v>27</v>
      </c>
      <c r="B29" s="20">
        <v>40745</v>
      </c>
      <c r="C29" s="6"/>
      <c r="D29" s="6" t="s">
        <v>8</v>
      </c>
      <c r="E29" s="13" t="s">
        <v>444</v>
      </c>
      <c r="F29" s="6" t="s">
        <v>469</v>
      </c>
      <c r="G29" s="26" t="s">
        <v>13</v>
      </c>
      <c r="H29" s="18">
        <v>1.55</v>
      </c>
      <c r="I29" s="22" t="s">
        <v>12</v>
      </c>
      <c r="J29" s="19">
        <v>100</v>
      </c>
      <c r="K29" s="19">
        <v>100</v>
      </c>
    </row>
    <row r="30" spans="1:11" ht="12.75">
      <c r="A30" s="5">
        <v>28</v>
      </c>
      <c r="B30" s="20">
        <v>40745</v>
      </c>
      <c r="D30" s="6" t="s">
        <v>8</v>
      </c>
      <c r="E30" s="13" t="s">
        <v>332</v>
      </c>
      <c r="F30" s="6" t="s">
        <v>470</v>
      </c>
      <c r="G30" s="26" t="s">
        <v>98</v>
      </c>
      <c r="H30" s="17">
        <v>1.75</v>
      </c>
      <c r="I30" s="10" t="s">
        <v>84</v>
      </c>
      <c r="J30" s="19">
        <v>100</v>
      </c>
      <c r="K30" s="19">
        <v>175</v>
      </c>
    </row>
    <row r="31" spans="1:11" ht="12.75" customHeight="1">
      <c r="A31" s="5">
        <v>29</v>
      </c>
      <c r="B31" s="20">
        <v>40746</v>
      </c>
      <c r="D31" s="6" t="s">
        <v>8</v>
      </c>
      <c r="E31" s="13" t="s">
        <v>332</v>
      </c>
      <c r="F31" s="6" t="s">
        <v>471</v>
      </c>
      <c r="G31" s="6" t="s">
        <v>472</v>
      </c>
      <c r="H31" s="17">
        <v>1.65</v>
      </c>
      <c r="I31" s="9" t="s">
        <v>126</v>
      </c>
      <c r="J31" s="19">
        <v>80</v>
      </c>
      <c r="K31" s="19">
        <v>0</v>
      </c>
    </row>
    <row r="32" spans="1:11" ht="12.75">
      <c r="A32" s="5">
        <v>30</v>
      </c>
      <c r="B32" s="20">
        <v>40748</v>
      </c>
      <c r="D32" s="6" t="s">
        <v>8</v>
      </c>
      <c r="E32" s="13" t="s">
        <v>332</v>
      </c>
      <c r="F32" s="6" t="s">
        <v>164</v>
      </c>
      <c r="G32" s="6" t="s">
        <v>188</v>
      </c>
      <c r="H32" s="17">
        <v>2.15</v>
      </c>
      <c r="I32" s="9" t="s">
        <v>126</v>
      </c>
      <c r="J32" s="19">
        <v>80</v>
      </c>
      <c r="K32" s="19">
        <v>0</v>
      </c>
    </row>
    <row r="33" spans="1:11" ht="12.75">
      <c r="A33" s="5">
        <v>31</v>
      </c>
      <c r="B33" s="20">
        <v>40749</v>
      </c>
      <c r="D33" s="6" t="s">
        <v>8</v>
      </c>
      <c r="E33" s="13" t="s">
        <v>473</v>
      </c>
      <c r="F33" s="6" t="s">
        <v>474</v>
      </c>
      <c r="G33" s="14" t="s">
        <v>13</v>
      </c>
      <c r="H33" s="17">
        <v>1.62</v>
      </c>
      <c r="I33" s="22" t="s">
        <v>12</v>
      </c>
      <c r="J33" s="19">
        <v>90</v>
      </c>
      <c r="K33" s="19">
        <v>90</v>
      </c>
    </row>
    <row r="34" spans="1:11" ht="12.75">
      <c r="A34" s="5">
        <v>32</v>
      </c>
      <c r="B34" s="20">
        <v>40750</v>
      </c>
      <c r="D34" s="6" t="s">
        <v>8</v>
      </c>
      <c r="E34" s="13" t="s">
        <v>475</v>
      </c>
      <c r="F34" s="6" t="s">
        <v>476</v>
      </c>
      <c r="G34" s="14" t="s">
        <v>54</v>
      </c>
      <c r="H34" s="17">
        <v>1.54</v>
      </c>
      <c r="I34" s="38" t="s">
        <v>55</v>
      </c>
      <c r="J34" s="19">
        <v>90</v>
      </c>
      <c r="K34" s="19">
        <v>0</v>
      </c>
    </row>
    <row r="35" spans="1:11" ht="12.75">
      <c r="A35" s="5">
        <v>33</v>
      </c>
      <c r="B35" s="20">
        <v>40751</v>
      </c>
      <c r="D35" s="6" t="s">
        <v>8</v>
      </c>
      <c r="E35" s="13" t="s">
        <v>475</v>
      </c>
      <c r="F35" s="6" t="s">
        <v>477</v>
      </c>
      <c r="G35" s="14" t="s">
        <v>472</v>
      </c>
      <c r="H35" s="17">
        <v>1.6</v>
      </c>
      <c r="I35" s="38" t="s">
        <v>142</v>
      </c>
      <c r="J35" s="19">
        <v>90</v>
      </c>
      <c r="K35" s="19">
        <v>0</v>
      </c>
    </row>
    <row r="36" spans="1:11" ht="12.75">
      <c r="A36" s="5">
        <v>34</v>
      </c>
      <c r="B36" s="20">
        <v>40754</v>
      </c>
      <c r="D36" s="6" t="s">
        <v>8</v>
      </c>
      <c r="E36" s="6" t="s">
        <v>174</v>
      </c>
      <c r="F36" s="6" t="s">
        <v>478</v>
      </c>
      <c r="G36" s="6" t="s">
        <v>82</v>
      </c>
      <c r="H36" s="17">
        <v>1.6</v>
      </c>
      <c r="I36" s="22" t="s">
        <v>12</v>
      </c>
      <c r="J36" s="6">
        <v>90</v>
      </c>
      <c r="K36" s="19">
        <v>90</v>
      </c>
    </row>
    <row r="37" spans="1:11" ht="12.75">
      <c r="A37" s="5">
        <v>35</v>
      </c>
      <c r="B37" s="20">
        <v>40755</v>
      </c>
      <c r="D37" s="6" t="s">
        <v>8</v>
      </c>
      <c r="E37" s="13" t="s">
        <v>332</v>
      </c>
      <c r="F37" s="6" t="s">
        <v>480</v>
      </c>
      <c r="G37" s="14" t="s">
        <v>481</v>
      </c>
      <c r="H37" s="17">
        <v>1.75</v>
      </c>
      <c r="I37" s="10" t="s">
        <v>15</v>
      </c>
      <c r="J37" s="19">
        <v>100</v>
      </c>
      <c r="K37" s="19">
        <v>175</v>
      </c>
    </row>
    <row r="38" spans="1:11" ht="12.75">
      <c r="A38" s="5">
        <v>36</v>
      </c>
      <c r="B38" s="20">
        <v>40755</v>
      </c>
      <c r="D38" s="6" t="s">
        <v>8</v>
      </c>
      <c r="E38" s="13" t="s">
        <v>315</v>
      </c>
      <c r="F38" s="6" t="s">
        <v>479</v>
      </c>
      <c r="G38" s="14" t="s">
        <v>68</v>
      </c>
      <c r="H38" s="17">
        <v>1.9</v>
      </c>
      <c r="I38" s="10" t="s">
        <v>261</v>
      </c>
      <c r="J38" s="19">
        <v>90</v>
      </c>
      <c r="K38" s="19">
        <f>J38*H38</f>
        <v>171</v>
      </c>
    </row>
    <row r="39" spans="1:11" ht="12.75">
      <c r="A39" s="5">
        <v>37</v>
      </c>
      <c r="B39" s="20"/>
      <c r="D39" s="6"/>
      <c r="E39" s="13"/>
      <c r="G39" s="14"/>
      <c r="H39" s="17"/>
      <c r="I39" s="10"/>
      <c r="J39" s="19"/>
      <c r="K39" s="19"/>
    </row>
    <row r="40" spans="1:11" ht="12.75">
      <c r="A40" s="5">
        <v>38</v>
      </c>
      <c r="B40" s="20"/>
      <c r="D40" s="6"/>
      <c r="E40" s="13"/>
      <c r="F40" s="6"/>
      <c r="G40" s="14"/>
      <c r="H40" s="17"/>
      <c r="I40" s="9"/>
      <c r="J40" s="19"/>
      <c r="K40" s="6"/>
    </row>
    <row r="41" spans="1:11" ht="12.75">
      <c r="A41" s="5">
        <v>39</v>
      </c>
      <c r="B41" s="20"/>
      <c r="C41" s="6"/>
      <c r="D41" s="6"/>
      <c r="E41" s="6"/>
      <c r="F41" s="6"/>
      <c r="G41" s="6"/>
      <c r="H41" s="6"/>
      <c r="I41" s="10"/>
      <c r="J41" s="6"/>
      <c r="K41" s="6"/>
    </row>
    <row r="42" spans="1:11" ht="12.75">
      <c r="A42" s="5">
        <v>40</v>
      </c>
      <c r="B42" s="20"/>
      <c r="C42" s="6"/>
      <c r="D42" s="6"/>
      <c r="E42" s="13"/>
      <c r="F42" s="6"/>
      <c r="G42" s="6"/>
      <c r="H42" s="6"/>
      <c r="I42" s="10"/>
      <c r="J42" s="6"/>
      <c r="K42" s="6"/>
    </row>
    <row r="43" spans="1:11" ht="15" customHeight="1">
      <c r="A43" s="5">
        <v>41</v>
      </c>
      <c r="B43" s="20"/>
      <c r="C43" s="6"/>
      <c r="D43" s="6"/>
      <c r="E43" s="6"/>
      <c r="F43" s="6"/>
      <c r="G43" s="14"/>
      <c r="H43" s="6"/>
      <c r="I43" s="9"/>
      <c r="J43" s="6"/>
      <c r="K43" s="6"/>
    </row>
    <row r="44" spans="1:11" ht="12.75">
      <c r="A44" s="5">
        <v>42</v>
      </c>
      <c r="B44" s="20"/>
      <c r="C44" s="6"/>
      <c r="D44" s="6"/>
      <c r="E44" s="13"/>
      <c r="F44" s="6"/>
      <c r="G44" s="6"/>
      <c r="H44" s="6"/>
      <c r="I44" s="10"/>
      <c r="J44" s="6"/>
      <c r="K44" s="6"/>
    </row>
    <row r="45" spans="1:11" ht="12.75">
      <c r="A45" s="5">
        <v>43</v>
      </c>
      <c r="B45" s="20"/>
      <c r="C45" s="6"/>
      <c r="D45" s="6"/>
      <c r="E45" s="13"/>
      <c r="F45" s="6"/>
      <c r="G45" s="6"/>
      <c r="H45" s="6"/>
      <c r="I45" s="9"/>
      <c r="J45" s="6"/>
      <c r="K45" s="6"/>
    </row>
    <row r="46" spans="1:11" ht="12.75">
      <c r="A46" s="5">
        <v>44</v>
      </c>
      <c r="B46" s="20"/>
      <c r="C46" s="6"/>
      <c r="D46" s="6"/>
      <c r="E46" s="13"/>
      <c r="F46" s="6"/>
      <c r="G46" s="6"/>
      <c r="H46" s="6"/>
      <c r="I46" s="22"/>
      <c r="J46" s="6"/>
      <c r="K46" s="6"/>
    </row>
    <row r="47" spans="1:11" ht="12.75">
      <c r="A47" s="5">
        <v>45</v>
      </c>
      <c r="B47" s="20"/>
      <c r="C47" s="6"/>
      <c r="D47" s="6"/>
      <c r="E47" s="6"/>
      <c r="G47" s="6"/>
      <c r="H47" s="6"/>
      <c r="I47" s="9"/>
      <c r="J47" s="6"/>
      <c r="K47" s="6"/>
    </row>
    <row r="48" spans="1:11" ht="12.75">
      <c r="A48" s="5">
        <v>46</v>
      </c>
      <c r="B48" s="20"/>
      <c r="C48" s="6"/>
      <c r="D48" s="6"/>
      <c r="E48" s="6"/>
      <c r="F48" s="6"/>
      <c r="G48" s="6"/>
      <c r="H48" s="6"/>
      <c r="I48" s="10"/>
      <c r="J48" s="6"/>
      <c r="K48" s="6"/>
    </row>
    <row r="49" spans="1:11" ht="12.75">
      <c r="A49" s="5">
        <v>47</v>
      </c>
      <c r="B49" s="20"/>
      <c r="D49" s="6"/>
      <c r="E49" s="13"/>
      <c r="F49" s="6"/>
      <c r="G49" s="6"/>
      <c r="H49" s="6"/>
      <c r="I49" s="9"/>
      <c r="J49" s="6"/>
      <c r="K49" s="6"/>
    </row>
    <row r="50" spans="1:11" ht="12.75">
      <c r="A50" s="5">
        <v>48</v>
      </c>
      <c r="B50" s="20"/>
      <c r="D50" s="6"/>
      <c r="E50" s="13"/>
      <c r="F50" s="6"/>
      <c r="G50" s="6"/>
      <c r="H50" s="6"/>
      <c r="I50" s="10"/>
      <c r="J50" s="6"/>
      <c r="K50" s="6"/>
    </row>
    <row r="51" spans="1:11" ht="12.75">
      <c r="A51" s="5">
        <v>49</v>
      </c>
      <c r="B51" s="20"/>
      <c r="D51" s="6"/>
      <c r="E51" s="13"/>
      <c r="F51" s="6"/>
      <c r="G51" s="20"/>
      <c r="H51" s="6"/>
      <c r="I51" s="10"/>
      <c r="J51" s="6"/>
      <c r="K51" s="6"/>
    </row>
    <row r="52" spans="1:11" ht="12.75">
      <c r="A52" s="5">
        <v>50</v>
      </c>
      <c r="B52" s="20"/>
      <c r="D52" s="6"/>
      <c r="E52" s="13"/>
      <c r="F52" s="6"/>
      <c r="G52" s="6"/>
      <c r="H52" s="6"/>
      <c r="I52" s="22"/>
      <c r="J52" s="6"/>
      <c r="K52" s="6"/>
    </row>
    <row r="53" spans="1:11" ht="12.75">
      <c r="A53" s="5">
        <v>51</v>
      </c>
      <c r="B53" s="20"/>
      <c r="D53" s="6"/>
      <c r="E53" s="13"/>
      <c r="F53" s="6"/>
      <c r="G53" s="6"/>
      <c r="H53" s="6"/>
      <c r="I53" s="10"/>
      <c r="J53" s="6"/>
      <c r="K53" s="6"/>
    </row>
    <row r="54" spans="1:11" ht="12.75">
      <c r="A54" s="5">
        <v>52</v>
      </c>
      <c r="B54" s="20"/>
      <c r="D54" s="6"/>
      <c r="E54" s="6"/>
      <c r="F54" s="6"/>
      <c r="G54" s="6"/>
      <c r="H54" s="6"/>
      <c r="I54" s="10"/>
      <c r="J54" s="6"/>
      <c r="K54" s="6"/>
    </row>
    <row r="55" spans="1:11" ht="12.75">
      <c r="A55" s="5">
        <v>53</v>
      </c>
      <c r="B55" s="20"/>
      <c r="D55" s="6"/>
      <c r="G55" s="6"/>
      <c r="H55" s="6"/>
      <c r="I55" s="9"/>
      <c r="J55" s="6"/>
      <c r="K55" s="6"/>
    </row>
    <row r="56" spans="1:11" ht="12.75">
      <c r="A56" s="5">
        <v>54</v>
      </c>
      <c r="B56" s="20"/>
      <c r="K56" s="6"/>
    </row>
    <row r="57" ht="12.75">
      <c r="K57" s="6"/>
    </row>
    <row r="58" spans="3:13" ht="12.75">
      <c r="C58" s="43" t="s">
        <v>9</v>
      </c>
      <c r="D58" s="43"/>
      <c r="E58" s="1">
        <v>1000</v>
      </c>
      <c r="F58" s="2">
        <v>30000</v>
      </c>
      <c r="H58" s="44" t="s">
        <v>27</v>
      </c>
      <c r="I58" s="44"/>
      <c r="J58" s="6">
        <f>COUNT(B3:B56)</f>
        <v>36</v>
      </c>
      <c r="K58" s="46" t="s">
        <v>30</v>
      </c>
      <c r="L58" s="46"/>
      <c r="M58" s="30">
        <f>MAX(H3:H44)</f>
        <v>2.25</v>
      </c>
    </row>
    <row r="59" spans="3:13" ht="12.75">
      <c r="C59" s="43" t="s">
        <v>10</v>
      </c>
      <c r="D59" s="43"/>
      <c r="E59" s="11">
        <f>E58-SUM(J3:J56)+SUM(K3:K56)</f>
        <v>746.6999999999998</v>
      </c>
      <c r="F59" s="23">
        <f>F58*E60/100+F58</f>
        <v>22400.999999999993</v>
      </c>
      <c r="H59" s="46" t="s">
        <v>28</v>
      </c>
      <c r="I59" s="46"/>
      <c r="J59" s="29">
        <f>J58-J61-J60</f>
        <v>16</v>
      </c>
      <c r="K59" s="46" t="s">
        <v>29</v>
      </c>
      <c r="L59" s="46"/>
      <c r="M59" s="30">
        <f>MIN(H3:H44)</f>
        <v>1.54</v>
      </c>
    </row>
    <row r="60" spans="3:13" ht="12.75">
      <c r="C60" s="43" t="s">
        <v>11</v>
      </c>
      <c r="D60" s="43"/>
      <c r="E60" s="12">
        <f>(E59-E58)/E58*100</f>
        <v>-25.33000000000002</v>
      </c>
      <c r="F60" s="24">
        <f>E60</f>
        <v>-25.33000000000002</v>
      </c>
      <c r="H60" s="47" t="s">
        <v>25</v>
      </c>
      <c r="I60" s="47"/>
      <c r="J60" s="27">
        <f>COUNTIF(K3:K56,0)</f>
        <v>16</v>
      </c>
      <c r="K60" s="46" t="s">
        <v>31</v>
      </c>
      <c r="L60" s="46"/>
      <c r="M60" s="30">
        <f>AVERAGE(H3:H44)</f>
        <v>1.7944444444444443</v>
      </c>
    </row>
    <row r="61" spans="3:10" ht="12.75">
      <c r="C61" s="25" t="s">
        <v>19</v>
      </c>
      <c r="D61" s="25"/>
      <c r="E61" s="25">
        <f>E59-E58</f>
        <v>-253.30000000000018</v>
      </c>
      <c r="F61" s="25">
        <f>F59-F58</f>
        <v>-7599.000000000007</v>
      </c>
      <c r="H61" s="45" t="s">
        <v>26</v>
      </c>
      <c r="I61" s="45"/>
      <c r="J61" s="28">
        <v>4</v>
      </c>
    </row>
    <row r="62" ht="23.25">
      <c r="E62" s="34" t="s">
        <v>20</v>
      </c>
    </row>
    <row r="63" spans="2:6" ht="12.75">
      <c r="B63" s="42" t="s">
        <v>34</v>
      </c>
      <c r="C63" s="42"/>
      <c r="D63" s="42"/>
      <c r="E63" s="42"/>
      <c r="F63" s="42"/>
    </row>
    <row r="64" spans="7:11" ht="12.75">
      <c r="G64" s="33" t="s">
        <v>35</v>
      </c>
      <c r="H64" s="31"/>
      <c r="I64" s="2"/>
      <c r="J64" s="2"/>
      <c r="K64" s="2"/>
    </row>
    <row r="65" ht="12.75">
      <c r="J65" s="32" t="s">
        <v>94</v>
      </c>
    </row>
  </sheetData>
  <mergeCells count="12">
    <mergeCell ref="H61:I61"/>
    <mergeCell ref="B63:F63"/>
    <mergeCell ref="C59:D59"/>
    <mergeCell ref="H59:I59"/>
    <mergeCell ref="K59:L59"/>
    <mergeCell ref="C60:D60"/>
    <mergeCell ref="H60:I60"/>
    <mergeCell ref="K60:L60"/>
    <mergeCell ref="A1:I1"/>
    <mergeCell ref="C58:D58"/>
    <mergeCell ref="H58:I58"/>
    <mergeCell ref="K58:L58"/>
  </mergeCells>
  <hyperlinks>
    <hyperlink ref="J65" r:id="rId1" display="www.stavkiplus.ru/fixed.php"/>
  </hyperlinks>
  <printOptions/>
  <pageMargins left="0.75" right="0.75" top="1" bottom="1" header="0.5" footer="0.5"/>
  <pageSetup horizontalDpi="300" verticalDpi="3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M65"/>
  <sheetViews>
    <sheetView zoomScale="70" zoomScaleNormal="70" workbookViewId="0" topLeftCell="A1">
      <selection activeCell="F45" sqref="F45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42" t="s">
        <v>482</v>
      </c>
      <c r="B1" s="42"/>
      <c r="C1" s="42"/>
      <c r="D1" s="42"/>
      <c r="E1" s="42"/>
      <c r="F1" s="42"/>
      <c r="G1" s="42"/>
      <c r="H1" s="42"/>
      <c r="I1" s="42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21</v>
      </c>
      <c r="K2" s="4" t="s">
        <v>22</v>
      </c>
    </row>
    <row r="3" spans="1:12" ht="18" customHeight="1" thickTop="1">
      <c r="A3" s="5">
        <v>1</v>
      </c>
      <c r="B3" s="21">
        <v>40757</v>
      </c>
      <c r="C3" s="6"/>
      <c r="D3" s="6" t="s">
        <v>8</v>
      </c>
      <c r="E3" s="6" t="s">
        <v>475</v>
      </c>
      <c r="F3" s="6" t="s">
        <v>483</v>
      </c>
      <c r="G3" s="13" t="s">
        <v>75</v>
      </c>
      <c r="H3" s="26">
        <v>1.8</v>
      </c>
      <c r="I3" s="39" t="s">
        <v>55</v>
      </c>
      <c r="J3" s="6">
        <v>100</v>
      </c>
      <c r="K3" s="6">
        <v>180</v>
      </c>
      <c r="L3" s="6"/>
    </row>
    <row r="4" spans="1:12" ht="12.75">
      <c r="A4" s="8">
        <v>2</v>
      </c>
      <c r="B4" s="21">
        <v>40758</v>
      </c>
      <c r="C4" s="6"/>
      <c r="D4" s="6" t="s">
        <v>8</v>
      </c>
      <c r="E4" s="13" t="s">
        <v>475</v>
      </c>
      <c r="F4" s="6" t="s">
        <v>484</v>
      </c>
      <c r="G4" s="26" t="s">
        <v>75</v>
      </c>
      <c r="H4" s="17">
        <v>1.7</v>
      </c>
      <c r="I4" s="9" t="s">
        <v>76</v>
      </c>
      <c r="J4" s="7">
        <v>90</v>
      </c>
      <c r="K4" s="6">
        <v>0</v>
      </c>
      <c r="L4" s="6"/>
    </row>
    <row r="5" spans="1:12" ht="12.75">
      <c r="A5" s="5">
        <v>3</v>
      </c>
      <c r="B5" s="21">
        <v>40759</v>
      </c>
      <c r="C5" s="6"/>
      <c r="D5" s="6" t="s">
        <v>8</v>
      </c>
      <c r="E5" s="6" t="s">
        <v>486</v>
      </c>
      <c r="F5" s="6" t="s">
        <v>485</v>
      </c>
      <c r="G5" s="6" t="s">
        <v>82</v>
      </c>
      <c r="H5" s="17">
        <v>1.55</v>
      </c>
      <c r="I5" s="39" t="s">
        <v>55</v>
      </c>
      <c r="J5" s="26">
        <v>100</v>
      </c>
      <c r="K5" s="6">
        <v>155</v>
      </c>
      <c r="L5" s="6"/>
    </row>
    <row r="6" spans="1:12" ht="12.75">
      <c r="A6" s="8">
        <v>4</v>
      </c>
      <c r="B6" s="21">
        <v>40759</v>
      </c>
      <c r="C6" s="6"/>
      <c r="D6" s="6" t="s">
        <v>8</v>
      </c>
      <c r="E6" s="6" t="s">
        <v>488</v>
      </c>
      <c r="F6" s="6" t="s">
        <v>487</v>
      </c>
      <c r="G6" s="26" t="s">
        <v>75</v>
      </c>
      <c r="H6" s="17">
        <v>1.67</v>
      </c>
      <c r="I6" s="39" t="s">
        <v>55</v>
      </c>
      <c r="J6" s="6">
        <v>90</v>
      </c>
      <c r="K6" s="6">
        <f>J6*H6</f>
        <v>150.29999999999998</v>
      </c>
      <c r="L6" s="6"/>
    </row>
    <row r="7" spans="1:12" ht="12.75">
      <c r="A7" s="5">
        <v>5</v>
      </c>
      <c r="B7" s="21">
        <v>40759</v>
      </c>
      <c r="C7" s="6"/>
      <c r="D7" s="6" t="s">
        <v>8</v>
      </c>
      <c r="E7" s="6" t="s">
        <v>490</v>
      </c>
      <c r="F7" s="6" t="s">
        <v>489</v>
      </c>
      <c r="G7" s="6" t="s">
        <v>82</v>
      </c>
      <c r="H7" s="17">
        <v>1.59</v>
      </c>
      <c r="I7" s="10" t="s">
        <v>142</v>
      </c>
      <c r="J7" s="6">
        <v>90</v>
      </c>
      <c r="K7" s="6">
        <f>J7*H7</f>
        <v>143.1</v>
      </c>
      <c r="L7" s="6"/>
    </row>
    <row r="8" spans="1:12" ht="14.25" customHeight="1">
      <c r="A8" s="8">
        <v>6</v>
      </c>
      <c r="B8" s="21">
        <v>40761</v>
      </c>
      <c r="C8" s="6"/>
      <c r="D8" s="6" t="s">
        <v>8</v>
      </c>
      <c r="E8" s="13" t="s">
        <v>174</v>
      </c>
      <c r="F8" s="6" t="s">
        <v>491</v>
      </c>
      <c r="G8" s="26" t="s">
        <v>68</v>
      </c>
      <c r="H8" s="17">
        <v>2.15</v>
      </c>
      <c r="I8" s="9" t="s">
        <v>12</v>
      </c>
      <c r="J8" s="6">
        <v>80</v>
      </c>
      <c r="K8" s="6">
        <v>0</v>
      </c>
      <c r="L8" s="6"/>
    </row>
    <row r="9" spans="1:12" ht="12.75">
      <c r="A9" s="5">
        <v>7</v>
      </c>
      <c r="B9" s="21">
        <v>40761</v>
      </c>
      <c r="C9" s="6"/>
      <c r="D9" s="6" t="s">
        <v>8</v>
      </c>
      <c r="E9" s="13" t="s">
        <v>332</v>
      </c>
      <c r="F9" s="6" t="s">
        <v>492</v>
      </c>
      <c r="G9" s="6" t="s">
        <v>82</v>
      </c>
      <c r="H9" s="17">
        <v>1.6</v>
      </c>
      <c r="I9" s="9" t="s">
        <v>91</v>
      </c>
      <c r="J9" s="26">
        <v>90</v>
      </c>
      <c r="K9" s="6">
        <v>0</v>
      </c>
      <c r="L9" s="6"/>
    </row>
    <row r="10" spans="1:12" ht="12.75">
      <c r="A10" s="8">
        <v>8</v>
      </c>
      <c r="B10" s="21">
        <v>40762</v>
      </c>
      <c r="C10" s="6"/>
      <c r="D10" s="6" t="s">
        <v>8</v>
      </c>
      <c r="E10" s="13" t="s">
        <v>332</v>
      </c>
      <c r="F10" s="6" t="s">
        <v>493</v>
      </c>
      <c r="G10" s="26" t="s">
        <v>75</v>
      </c>
      <c r="H10" s="17">
        <v>1.67</v>
      </c>
      <c r="I10" s="10" t="s">
        <v>126</v>
      </c>
      <c r="J10" s="6">
        <v>100</v>
      </c>
      <c r="K10" s="6">
        <v>167</v>
      </c>
      <c r="L10" s="6"/>
    </row>
    <row r="11" spans="1:12" ht="12.75">
      <c r="A11" s="5">
        <v>9</v>
      </c>
      <c r="B11" s="21">
        <v>40762</v>
      </c>
      <c r="C11" s="6"/>
      <c r="D11" s="6" t="s">
        <v>8</v>
      </c>
      <c r="E11" s="6" t="s">
        <v>315</v>
      </c>
      <c r="F11" s="6" t="s">
        <v>494</v>
      </c>
      <c r="G11" s="13" t="s">
        <v>153</v>
      </c>
      <c r="H11" s="18">
        <v>1.6</v>
      </c>
      <c r="I11" s="22" t="s">
        <v>142</v>
      </c>
      <c r="J11" s="19">
        <v>90</v>
      </c>
      <c r="K11" s="6">
        <v>90</v>
      </c>
      <c r="L11" s="6"/>
    </row>
    <row r="12" spans="1:12" ht="12.75" customHeight="1">
      <c r="A12" s="8">
        <v>10</v>
      </c>
      <c r="B12" s="21">
        <v>40764</v>
      </c>
      <c r="C12" s="6"/>
      <c r="D12" s="6" t="s">
        <v>69</v>
      </c>
      <c r="E12" s="6" t="s">
        <v>495</v>
      </c>
      <c r="F12" s="6" t="s">
        <v>496</v>
      </c>
      <c r="G12" s="6" t="s">
        <v>497</v>
      </c>
      <c r="H12" s="18">
        <v>1.73</v>
      </c>
      <c r="I12" s="9" t="s">
        <v>498</v>
      </c>
      <c r="J12" s="19">
        <v>90</v>
      </c>
      <c r="K12" s="6">
        <v>0</v>
      </c>
      <c r="L12" s="6"/>
    </row>
    <row r="13" spans="1:12" ht="12.75" customHeight="1">
      <c r="A13" s="5">
        <v>11</v>
      </c>
      <c r="B13" s="21">
        <v>40764</v>
      </c>
      <c r="C13" s="6"/>
      <c r="D13" s="6" t="s">
        <v>69</v>
      </c>
      <c r="E13" s="6" t="s">
        <v>495</v>
      </c>
      <c r="F13" s="13" t="s">
        <v>499</v>
      </c>
      <c r="G13" s="6" t="s">
        <v>500</v>
      </c>
      <c r="H13" s="18">
        <v>1.8</v>
      </c>
      <c r="I13" s="22" t="s">
        <v>501</v>
      </c>
      <c r="J13" s="19">
        <v>90</v>
      </c>
      <c r="K13" s="6">
        <v>90</v>
      </c>
      <c r="L13" s="6"/>
    </row>
    <row r="14" spans="1:12" ht="12.75" customHeight="1">
      <c r="A14" s="8">
        <v>12</v>
      </c>
      <c r="B14" s="21">
        <v>40767</v>
      </c>
      <c r="C14" s="6"/>
      <c r="D14" s="6" t="s">
        <v>8</v>
      </c>
      <c r="E14" s="6" t="s">
        <v>328</v>
      </c>
      <c r="F14" s="6" t="s">
        <v>502</v>
      </c>
      <c r="G14" s="26" t="s">
        <v>153</v>
      </c>
      <c r="H14" s="18">
        <v>1.55</v>
      </c>
      <c r="I14" s="10" t="s">
        <v>59</v>
      </c>
      <c r="J14" s="19">
        <v>100</v>
      </c>
      <c r="K14" s="6">
        <v>155</v>
      </c>
      <c r="L14" s="6"/>
    </row>
    <row r="15" spans="1:12" ht="12.75" customHeight="1">
      <c r="A15" s="5">
        <v>13</v>
      </c>
      <c r="B15" s="21">
        <v>40768</v>
      </c>
      <c r="C15" s="6"/>
      <c r="D15" s="6" t="s">
        <v>8</v>
      </c>
      <c r="E15" s="13" t="s">
        <v>332</v>
      </c>
      <c r="F15" s="6" t="s">
        <v>503</v>
      </c>
      <c r="G15" s="6" t="s">
        <v>13</v>
      </c>
      <c r="H15" s="18">
        <v>1.65</v>
      </c>
      <c r="I15" s="9" t="s">
        <v>84</v>
      </c>
      <c r="J15" s="19">
        <v>90</v>
      </c>
      <c r="K15" s="6">
        <v>0</v>
      </c>
      <c r="L15" s="6"/>
    </row>
    <row r="16" spans="1:12" ht="12.75" customHeight="1">
      <c r="A16" s="8">
        <v>14</v>
      </c>
      <c r="B16" s="21">
        <v>40768</v>
      </c>
      <c r="C16" s="6"/>
      <c r="D16" s="6" t="s">
        <v>8</v>
      </c>
      <c r="E16" s="13" t="s">
        <v>174</v>
      </c>
      <c r="F16" s="6" t="s">
        <v>504</v>
      </c>
      <c r="G16" s="6" t="s">
        <v>80</v>
      </c>
      <c r="H16" s="18">
        <v>1.75</v>
      </c>
      <c r="I16" s="10" t="s">
        <v>76</v>
      </c>
      <c r="J16" s="19">
        <v>90</v>
      </c>
      <c r="K16" s="6">
        <f>J16*H16</f>
        <v>157.5</v>
      </c>
      <c r="L16" s="6"/>
    </row>
    <row r="17" spans="1:12" ht="15" customHeight="1">
      <c r="A17" s="5">
        <v>15</v>
      </c>
      <c r="B17" s="21">
        <v>40769</v>
      </c>
      <c r="C17" s="6"/>
      <c r="D17" s="6" t="s">
        <v>8</v>
      </c>
      <c r="E17" s="6" t="s">
        <v>183</v>
      </c>
      <c r="F17" s="6" t="s">
        <v>505</v>
      </c>
      <c r="G17" s="6" t="s">
        <v>82</v>
      </c>
      <c r="H17" s="18">
        <v>1.6</v>
      </c>
      <c r="I17" s="22" t="s">
        <v>155</v>
      </c>
      <c r="J17" s="19">
        <v>90</v>
      </c>
      <c r="K17" s="6">
        <v>90</v>
      </c>
      <c r="L17" s="6"/>
    </row>
    <row r="18" spans="1:12" ht="12.75" customHeight="1">
      <c r="A18" s="8">
        <v>16</v>
      </c>
      <c r="B18" s="21">
        <v>40769</v>
      </c>
      <c r="C18" s="6"/>
      <c r="D18" s="6" t="s">
        <v>8</v>
      </c>
      <c r="E18" s="6" t="s">
        <v>332</v>
      </c>
      <c r="F18" s="6" t="s">
        <v>506</v>
      </c>
      <c r="G18" s="26" t="s">
        <v>169</v>
      </c>
      <c r="H18" s="18">
        <v>1.8</v>
      </c>
      <c r="I18" s="9" t="s">
        <v>111</v>
      </c>
      <c r="J18" s="19">
        <v>80</v>
      </c>
      <c r="K18" s="6">
        <v>0</v>
      </c>
      <c r="L18" s="6"/>
    </row>
    <row r="19" spans="1:12" ht="15" customHeight="1">
      <c r="A19" s="5">
        <v>17</v>
      </c>
      <c r="B19" s="21">
        <v>40769</v>
      </c>
      <c r="C19" s="6"/>
      <c r="D19" s="6" t="s">
        <v>8</v>
      </c>
      <c r="E19" s="6" t="s">
        <v>332</v>
      </c>
      <c r="F19" s="16" t="s">
        <v>507</v>
      </c>
      <c r="G19" s="6" t="s">
        <v>472</v>
      </c>
      <c r="H19" s="18">
        <v>1.9</v>
      </c>
      <c r="I19" s="9" t="s">
        <v>142</v>
      </c>
      <c r="J19" s="19">
        <v>80</v>
      </c>
      <c r="K19" s="19">
        <v>0</v>
      </c>
      <c r="L19" s="6"/>
    </row>
    <row r="20" spans="1:12" ht="13.5" customHeight="1">
      <c r="A20" s="8">
        <v>18</v>
      </c>
      <c r="B20" s="21">
        <v>40770</v>
      </c>
      <c r="C20" s="6"/>
      <c r="D20" s="6" t="s">
        <v>8</v>
      </c>
      <c r="E20" s="13" t="s">
        <v>315</v>
      </c>
      <c r="F20" s="6" t="s">
        <v>508</v>
      </c>
      <c r="G20" s="6" t="s">
        <v>38</v>
      </c>
      <c r="H20" s="18">
        <v>1.75</v>
      </c>
      <c r="I20" s="10" t="s">
        <v>134</v>
      </c>
      <c r="J20" s="19">
        <v>90</v>
      </c>
      <c r="K20" s="19">
        <f>J20*H20</f>
        <v>157.5</v>
      </c>
      <c r="L20" s="6"/>
    </row>
    <row r="21" spans="1:12" ht="15" customHeight="1">
      <c r="A21" s="5">
        <v>19</v>
      </c>
      <c r="B21" s="20">
        <v>40771</v>
      </c>
      <c r="C21" s="6"/>
      <c r="D21" s="6" t="s">
        <v>8</v>
      </c>
      <c r="E21" s="13" t="s">
        <v>509</v>
      </c>
      <c r="F21" s="6" t="s">
        <v>510</v>
      </c>
      <c r="G21" s="6" t="s">
        <v>80</v>
      </c>
      <c r="H21" s="18">
        <v>1.6</v>
      </c>
      <c r="I21" s="10" t="s">
        <v>59</v>
      </c>
      <c r="J21" s="19">
        <v>100</v>
      </c>
      <c r="K21" s="19">
        <v>160</v>
      </c>
      <c r="L21" s="6"/>
    </row>
    <row r="22" spans="1:12" ht="17.25" customHeight="1">
      <c r="A22" s="5">
        <v>20</v>
      </c>
      <c r="B22" s="20">
        <v>40771</v>
      </c>
      <c r="C22" s="6"/>
      <c r="D22" s="6" t="s">
        <v>8</v>
      </c>
      <c r="E22" s="13" t="s">
        <v>511</v>
      </c>
      <c r="F22" s="7" t="s">
        <v>512</v>
      </c>
      <c r="G22" s="6" t="s">
        <v>80</v>
      </c>
      <c r="H22" s="18">
        <v>1.65</v>
      </c>
      <c r="I22" s="10" t="s">
        <v>91</v>
      </c>
      <c r="J22" s="19">
        <v>100</v>
      </c>
      <c r="K22" s="19">
        <v>165</v>
      </c>
      <c r="L22" s="6"/>
    </row>
    <row r="23" spans="1:12" ht="15" customHeight="1">
      <c r="A23" s="5">
        <v>21</v>
      </c>
      <c r="B23" s="20">
        <v>40772</v>
      </c>
      <c r="C23" s="15"/>
      <c r="D23" s="6" t="s">
        <v>8</v>
      </c>
      <c r="E23" s="13" t="s">
        <v>446</v>
      </c>
      <c r="F23" s="26" t="s">
        <v>513</v>
      </c>
      <c r="G23" s="14" t="s">
        <v>68</v>
      </c>
      <c r="H23" s="18">
        <v>1.6</v>
      </c>
      <c r="I23" s="9" t="s">
        <v>16</v>
      </c>
      <c r="J23" s="26">
        <v>80</v>
      </c>
      <c r="K23" s="26">
        <v>0</v>
      </c>
      <c r="L23" s="6"/>
    </row>
    <row r="24" spans="1:12" ht="16.5" customHeight="1">
      <c r="A24" s="5">
        <v>22</v>
      </c>
      <c r="B24" s="20">
        <v>40773</v>
      </c>
      <c r="C24" s="15"/>
      <c r="D24" s="6" t="s">
        <v>8</v>
      </c>
      <c r="E24" s="13" t="s">
        <v>138</v>
      </c>
      <c r="F24" s="13" t="s">
        <v>514</v>
      </c>
      <c r="G24" s="6" t="s">
        <v>75</v>
      </c>
      <c r="H24" s="18">
        <v>1.7</v>
      </c>
      <c r="I24" s="9" t="s">
        <v>155</v>
      </c>
      <c r="J24" s="19">
        <v>90</v>
      </c>
      <c r="K24" s="19">
        <v>0</v>
      </c>
      <c r="L24" s="6"/>
    </row>
    <row r="25" spans="1:12" ht="12.75">
      <c r="A25" s="5">
        <v>23</v>
      </c>
      <c r="B25" s="20">
        <v>40778</v>
      </c>
      <c r="C25" s="26"/>
      <c r="D25" s="6" t="s">
        <v>8</v>
      </c>
      <c r="E25" s="13" t="s">
        <v>511</v>
      </c>
      <c r="F25" s="6" t="s">
        <v>515</v>
      </c>
      <c r="G25" s="14" t="s">
        <v>43</v>
      </c>
      <c r="H25" s="18">
        <v>1.72</v>
      </c>
      <c r="I25" s="10" t="s">
        <v>126</v>
      </c>
      <c r="J25" s="19">
        <v>90</v>
      </c>
      <c r="K25" s="19">
        <f>J25*H25</f>
        <v>154.8</v>
      </c>
      <c r="L25" s="6"/>
    </row>
    <row r="26" spans="1:12" ht="12.75">
      <c r="A26" s="5">
        <v>24</v>
      </c>
      <c r="B26" s="20">
        <v>40780</v>
      </c>
      <c r="C26" s="26"/>
      <c r="D26" s="6" t="s">
        <v>8</v>
      </c>
      <c r="E26" s="13" t="s">
        <v>138</v>
      </c>
      <c r="F26" s="6" t="s">
        <v>516</v>
      </c>
      <c r="G26" s="14" t="s">
        <v>163</v>
      </c>
      <c r="H26" s="18">
        <v>1.65</v>
      </c>
      <c r="I26" s="22" t="s">
        <v>18</v>
      </c>
      <c r="J26" s="19">
        <v>90</v>
      </c>
      <c r="K26" s="19">
        <v>90</v>
      </c>
      <c r="L26" s="6"/>
    </row>
    <row r="27" spans="1:11" ht="12.75">
      <c r="A27" s="5">
        <v>25</v>
      </c>
      <c r="B27" s="20">
        <v>40781</v>
      </c>
      <c r="C27" s="6"/>
      <c r="D27" s="6" t="s">
        <v>8</v>
      </c>
      <c r="E27" s="13" t="s">
        <v>517</v>
      </c>
      <c r="F27" s="6" t="s">
        <v>518</v>
      </c>
      <c r="G27" s="14" t="s">
        <v>68</v>
      </c>
      <c r="H27" s="18">
        <v>1.6</v>
      </c>
      <c r="I27" s="10" t="s">
        <v>15</v>
      </c>
      <c r="J27" s="19">
        <v>90</v>
      </c>
      <c r="K27" s="19">
        <f>J27*H27</f>
        <v>144</v>
      </c>
    </row>
    <row r="28" spans="1:11" ht="12.75">
      <c r="A28" s="5">
        <v>26</v>
      </c>
      <c r="B28" s="20">
        <v>40783</v>
      </c>
      <c r="C28" s="6"/>
      <c r="D28" s="6" t="s">
        <v>8</v>
      </c>
      <c r="E28" s="6" t="s">
        <v>332</v>
      </c>
      <c r="F28" s="6" t="s">
        <v>89</v>
      </c>
      <c r="G28" s="26" t="s">
        <v>82</v>
      </c>
      <c r="H28" s="18">
        <v>1.65</v>
      </c>
      <c r="I28" s="41" t="s">
        <v>155</v>
      </c>
      <c r="J28" s="19">
        <v>80</v>
      </c>
      <c r="K28" s="19">
        <v>80</v>
      </c>
    </row>
    <row r="29" spans="1:11" ht="12.75">
      <c r="A29" s="5">
        <v>27</v>
      </c>
      <c r="B29" s="20">
        <v>40783</v>
      </c>
      <c r="C29" s="6"/>
      <c r="D29" s="6" t="s">
        <v>8</v>
      </c>
      <c r="E29" s="13" t="s">
        <v>332</v>
      </c>
      <c r="F29" s="6" t="s">
        <v>519</v>
      </c>
      <c r="G29" s="26" t="s">
        <v>163</v>
      </c>
      <c r="H29" s="18">
        <v>2</v>
      </c>
      <c r="I29" s="10" t="s">
        <v>126</v>
      </c>
      <c r="J29" s="19">
        <v>90</v>
      </c>
      <c r="K29" s="19">
        <v>180</v>
      </c>
    </row>
    <row r="30" spans="1:11" ht="12.75">
      <c r="A30" s="5">
        <v>28</v>
      </c>
      <c r="B30" s="20">
        <v>40784</v>
      </c>
      <c r="D30" s="6" t="s">
        <v>8</v>
      </c>
      <c r="E30" s="13" t="s">
        <v>328</v>
      </c>
      <c r="F30" s="6" t="s">
        <v>520</v>
      </c>
      <c r="G30" s="26" t="s">
        <v>75</v>
      </c>
      <c r="H30" s="17">
        <v>1.75</v>
      </c>
      <c r="I30" s="9" t="s">
        <v>155</v>
      </c>
      <c r="J30" s="19">
        <v>80</v>
      </c>
      <c r="K30" s="19">
        <v>0</v>
      </c>
    </row>
    <row r="31" spans="1:11" ht="12.75" customHeight="1">
      <c r="A31" s="5">
        <v>29</v>
      </c>
      <c r="B31" s="20"/>
      <c r="D31" s="6"/>
      <c r="E31" s="13"/>
      <c r="F31" s="6"/>
      <c r="G31" s="6"/>
      <c r="H31" s="17"/>
      <c r="I31" s="9"/>
      <c r="J31" s="19"/>
      <c r="K31" s="19"/>
    </row>
    <row r="32" spans="1:11" ht="12.75">
      <c r="A32" s="5">
        <v>30</v>
      </c>
      <c r="B32" s="20"/>
      <c r="D32" s="6"/>
      <c r="E32" s="13"/>
      <c r="F32" s="6"/>
      <c r="G32" s="6"/>
      <c r="H32" s="17"/>
      <c r="I32" s="9"/>
      <c r="J32" s="19"/>
      <c r="K32" s="19"/>
    </row>
    <row r="33" spans="1:11" ht="12.75">
      <c r="A33" s="5">
        <v>31</v>
      </c>
      <c r="B33" s="20"/>
      <c r="D33" s="6"/>
      <c r="E33" s="13"/>
      <c r="F33" s="6"/>
      <c r="G33" s="14"/>
      <c r="H33" s="17"/>
      <c r="I33" s="22"/>
      <c r="J33" s="19"/>
      <c r="K33" s="19"/>
    </row>
    <row r="34" spans="1:11" ht="12.75">
      <c r="A34" s="5">
        <v>32</v>
      </c>
      <c r="B34" s="20"/>
      <c r="D34" s="6"/>
      <c r="E34" s="13"/>
      <c r="F34" s="6"/>
      <c r="G34" s="14"/>
      <c r="H34" s="17"/>
      <c r="I34" s="38"/>
      <c r="J34" s="19"/>
      <c r="K34" s="19"/>
    </row>
    <row r="35" spans="1:11" ht="12.75">
      <c r="A35" s="5">
        <v>33</v>
      </c>
      <c r="B35" s="20"/>
      <c r="D35" s="6"/>
      <c r="E35" s="13"/>
      <c r="F35" s="6"/>
      <c r="G35" s="14"/>
      <c r="H35" s="17"/>
      <c r="I35" s="38"/>
      <c r="J35" s="19"/>
      <c r="K35" s="19"/>
    </row>
    <row r="36" spans="1:11" ht="12.75">
      <c r="A36" s="5">
        <v>34</v>
      </c>
      <c r="B36" s="20"/>
      <c r="D36" s="6"/>
      <c r="E36" s="6"/>
      <c r="F36" s="6"/>
      <c r="G36" s="6"/>
      <c r="H36" s="17"/>
      <c r="I36" s="22"/>
      <c r="J36" s="6"/>
      <c r="K36" s="19"/>
    </row>
    <row r="37" spans="1:11" ht="12.75">
      <c r="A37" s="5">
        <v>35</v>
      </c>
      <c r="B37" s="20"/>
      <c r="D37" s="6"/>
      <c r="E37" s="13"/>
      <c r="F37" s="6"/>
      <c r="G37" s="14"/>
      <c r="H37" s="17"/>
      <c r="I37" s="10"/>
      <c r="J37" s="19"/>
      <c r="K37" s="19"/>
    </row>
    <row r="38" spans="1:11" ht="12.75">
      <c r="A38" s="5">
        <v>36</v>
      </c>
      <c r="B38" s="20"/>
      <c r="D38" s="6"/>
      <c r="E38" s="13"/>
      <c r="F38" s="6"/>
      <c r="G38" s="14"/>
      <c r="H38" s="17"/>
      <c r="I38" s="10"/>
      <c r="J38" s="19"/>
      <c r="K38" s="19"/>
    </row>
    <row r="39" spans="1:11" ht="12.75">
      <c r="A39" s="5">
        <v>37</v>
      </c>
      <c r="B39" s="20"/>
      <c r="D39" s="6"/>
      <c r="E39" s="13"/>
      <c r="G39" s="14"/>
      <c r="H39" s="17"/>
      <c r="I39" s="10"/>
      <c r="J39" s="19"/>
      <c r="K39" s="19"/>
    </row>
    <row r="40" spans="1:11" ht="12.75">
      <c r="A40" s="5">
        <v>38</v>
      </c>
      <c r="B40" s="20"/>
      <c r="D40" s="6"/>
      <c r="E40" s="13"/>
      <c r="F40" s="6"/>
      <c r="G40" s="14"/>
      <c r="H40" s="17"/>
      <c r="I40" s="9"/>
      <c r="J40" s="19"/>
      <c r="K40" s="6"/>
    </row>
    <row r="41" spans="1:11" ht="12.75">
      <c r="A41" s="5">
        <v>39</v>
      </c>
      <c r="B41" s="20"/>
      <c r="C41" s="6"/>
      <c r="D41" s="6"/>
      <c r="E41" s="6"/>
      <c r="F41" s="6"/>
      <c r="G41" s="6"/>
      <c r="H41" s="6"/>
      <c r="I41" s="10"/>
      <c r="J41" s="6"/>
      <c r="K41" s="6"/>
    </row>
    <row r="42" spans="1:11" ht="12.75">
      <c r="A42" s="5">
        <v>40</v>
      </c>
      <c r="B42" s="20"/>
      <c r="C42" s="6"/>
      <c r="D42" s="6"/>
      <c r="E42" s="13"/>
      <c r="F42" s="6"/>
      <c r="G42" s="6"/>
      <c r="H42" s="6"/>
      <c r="I42" s="10"/>
      <c r="J42" s="6"/>
      <c r="K42" s="6"/>
    </row>
    <row r="43" spans="1:11" ht="15" customHeight="1">
      <c r="A43" s="5">
        <v>41</v>
      </c>
      <c r="B43" s="20"/>
      <c r="C43" s="6"/>
      <c r="D43" s="6"/>
      <c r="E43" s="6"/>
      <c r="F43" s="6"/>
      <c r="G43" s="14"/>
      <c r="H43" s="6"/>
      <c r="I43" s="9"/>
      <c r="J43" s="6"/>
      <c r="K43" s="6"/>
    </row>
    <row r="44" spans="1:11" ht="12.75">
      <c r="A44" s="5">
        <v>42</v>
      </c>
      <c r="B44" s="20"/>
      <c r="C44" s="6"/>
      <c r="D44" s="6"/>
      <c r="E44" s="13"/>
      <c r="F44" s="6"/>
      <c r="G44" s="6"/>
      <c r="H44" s="6"/>
      <c r="I44" s="10"/>
      <c r="J44" s="6"/>
      <c r="K44" s="6"/>
    </row>
    <row r="45" spans="1:11" ht="12.75">
      <c r="A45" s="5">
        <v>43</v>
      </c>
      <c r="B45" s="20"/>
      <c r="C45" s="6"/>
      <c r="D45" s="6"/>
      <c r="E45" s="13"/>
      <c r="F45" s="6"/>
      <c r="G45" s="6"/>
      <c r="H45" s="6"/>
      <c r="I45" s="9"/>
      <c r="J45" s="6"/>
      <c r="K45" s="6"/>
    </row>
    <row r="46" spans="1:11" ht="12.75">
      <c r="A46" s="5">
        <v>44</v>
      </c>
      <c r="B46" s="20"/>
      <c r="C46" s="6"/>
      <c r="D46" s="6"/>
      <c r="E46" s="13"/>
      <c r="F46" s="6"/>
      <c r="G46" s="6"/>
      <c r="H46" s="6"/>
      <c r="I46" s="22"/>
      <c r="J46" s="6"/>
      <c r="K46" s="6"/>
    </row>
    <row r="47" spans="1:11" ht="12.75">
      <c r="A47" s="5">
        <v>45</v>
      </c>
      <c r="B47" s="20"/>
      <c r="C47" s="6"/>
      <c r="D47" s="6"/>
      <c r="E47" s="6"/>
      <c r="G47" s="6"/>
      <c r="H47" s="6"/>
      <c r="I47" s="9"/>
      <c r="J47" s="6"/>
      <c r="K47" s="6"/>
    </row>
    <row r="48" spans="1:11" ht="12.75">
      <c r="A48" s="5">
        <v>46</v>
      </c>
      <c r="B48" s="20"/>
      <c r="C48" s="6"/>
      <c r="D48" s="6"/>
      <c r="E48" s="6"/>
      <c r="F48" s="6"/>
      <c r="G48" s="6"/>
      <c r="H48" s="6"/>
      <c r="I48" s="10"/>
      <c r="J48" s="6"/>
      <c r="K48" s="6"/>
    </row>
    <row r="49" spans="1:11" ht="12.75">
      <c r="A49" s="5">
        <v>47</v>
      </c>
      <c r="B49" s="20"/>
      <c r="D49" s="6"/>
      <c r="E49" s="13"/>
      <c r="F49" s="6"/>
      <c r="G49" s="6"/>
      <c r="H49" s="6"/>
      <c r="I49" s="9"/>
      <c r="J49" s="6"/>
      <c r="K49" s="6"/>
    </row>
    <row r="50" spans="1:11" ht="12.75">
      <c r="A50" s="5">
        <v>48</v>
      </c>
      <c r="B50" s="20"/>
      <c r="D50" s="6"/>
      <c r="E50" s="13"/>
      <c r="F50" s="6"/>
      <c r="G50" s="6"/>
      <c r="H50" s="6"/>
      <c r="I50" s="10"/>
      <c r="J50" s="6"/>
      <c r="K50" s="6"/>
    </row>
    <row r="51" spans="1:11" ht="12.75">
      <c r="A51" s="5">
        <v>49</v>
      </c>
      <c r="B51" s="20"/>
      <c r="D51" s="6"/>
      <c r="E51" s="13"/>
      <c r="F51" s="6"/>
      <c r="G51" s="20"/>
      <c r="H51" s="6"/>
      <c r="I51" s="10"/>
      <c r="J51" s="6"/>
      <c r="K51" s="6"/>
    </row>
    <row r="52" spans="1:11" ht="12.75">
      <c r="A52" s="5">
        <v>50</v>
      </c>
      <c r="B52" s="20"/>
      <c r="D52" s="6"/>
      <c r="E52" s="13"/>
      <c r="F52" s="6"/>
      <c r="G52" s="6"/>
      <c r="H52" s="6"/>
      <c r="I52" s="22"/>
      <c r="J52" s="6"/>
      <c r="K52" s="6"/>
    </row>
    <row r="53" spans="1:11" ht="12.75">
      <c r="A53" s="5">
        <v>51</v>
      </c>
      <c r="B53" s="20"/>
      <c r="D53" s="6"/>
      <c r="E53" s="13"/>
      <c r="F53" s="6"/>
      <c r="G53" s="6"/>
      <c r="H53" s="6"/>
      <c r="I53" s="10"/>
      <c r="J53" s="6"/>
      <c r="K53" s="6"/>
    </row>
    <row r="54" spans="1:11" ht="12.75">
      <c r="A54" s="5">
        <v>52</v>
      </c>
      <c r="B54" s="20"/>
      <c r="D54" s="6"/>
      <c r="E54" s="6"/>
      <c r="F54" s="6"/>
      <c r="G54" s="6"/>
      <c r="H54" s="6"/>
      <c r="I54" s="10"/>
      <c r="J54" s="6"/>
      <c r="K54" s="6"/>
    </row>
    <row r="55" spans="1:11" ht="12.75">
      <c r="A55" s="5">
        <v>53</v>
      </c>
      <c r="B55" s="20"/>
      <c r="D55" s="6"/>
      <c r="G55" s="6"/>
      <c r="H55" s="6"/>
      <c r="I55" s="9"/>
      <c r="J55" s="6"/>
      <c r="K55" s="6"/>
    </row>
    <row r="56" spans="1:11" ht="12.75">
      <c r="A56" s="5">
        <v>54</v>
      </c>
      <c r="B56" s="20"/>
      <c r="K56" s="6"/>
    </row>
    <row r="57" ht="12.75">
      <c r="K57" s="6"/>
    </row>
    <row r="58" spans="3:13" ht="12.75">
      <c r="C58" s="43" t="s">
        <v>9</v>
      </c>
      <c r="D58" s="43"/>
      <c r="E58" s="1">
        <v>1000</v>
      </c>
      <c r="F58" s="2">
        <v>30000</v>
      </c>
      <c r="H58" s="44" t="s">
        <v>27</v>
      </c>
      <c r="I58" s="44"/>
      <c r="J58" s="6">
        <f>COUNT(B3:B56)</f>
        <v>28</v>
      </c>
      <c r="K58" s="46" t="s">
        <v>30</v>
      </c>
      <c r="L58" s="46"/>
      <c r="M58" s="30">
        <f>MAX(H3:H44)</f>
        <v>2.15</v>
      </c>
    </row>
    <row r="59" spans="3:13" ht="12.75">
      <c r="C59" s="43" t="s">
        <v>10</v>
      </c>
      <c r="D59" s="43"/>
      <c r="E59" s="11">
        <f>E58-SUM(J3:J56)+SUM(K3:K56)</f>
        <v>989.1999999999998</v>
      </c>
      <c r="F59" s="23">
        <f>F58*E60/100+F58</f>
        <v>29675.999999999993</v>
      </c>
      <c r="H59" s="46" t="s">
        <v>28</v>
      </c>
      <c r="I59" s="46"/>
      <c r="J59" s="29">
        <f>J58-J61-J60</f>
        <v>13</v>
      </c>
      <c r="K59" s="46" t="s">
        <v>29</v>
      </c>
      <c r="L59" s="46"/>
      <c r="M59" s="30">
        <f>MIN(H3:H44)</f>
        <v>1.55</v>
      </c>
    </row>
    <row r="60" spans="3:13" ht="12.75">
      <c r="C60" s="43" t="s">
        <v>11</v>
      </c>
      <c r="D60" s="43"/>
      <c r="E60" s="12">
        <f>(E59-E58)/E58*100</f>
        <v>-1.0800000000000183</v>
      </c>
      <c r="F60" s="24">
        <f>E60</f>
        <v>-1.0800000000000183</v>
      </c>
      <c r="H60" s="47" t="s">
        <v>25</v>
      </c>
      <c r="I60" s="47"/>
      <c r="J60" s="27">
        <f>COUNTIF(K3:K56,0)</f>
        <v>10</v>
      </c>
      <c r="K60" s="46" t="s">
        <v>31</v>
      </c>
      <c r="L60" s="46"/>
      <c r="M60" s="30">
        <f>AVERAGE(H3:H44)</f>
        <v>1.7064285714285714</v>
      </c>
    </row>
    <row r="61" spans="3:10" ht="12.75">
      <c r="C61" s="25" t="s">
        <v>19</v>
      </c>
      <c r="D61" s="25"/>
      <c r="E61" s="25">
        <f>E59-E58</f>
        <v>-10.800000000000182</v>
      </c>
      <c r="F61" s="25">
        <f>F59-F58</f>
        <v>-324.0000000000073</v>
      </c>
      <c r="H61" s="45" t="s">
        <v>26</v>
      </c>
      <c r="I61" s="45"/>
      <c r="J61" s="28">
        <v>5</v>
      </c>
    </row>
    <row r="62" ht="23.25">
      <c r="E62" s="34" t="s">
        <v>20</v>
      </c>
    </row>
    <row r="63" spans="2:6" ht="12.75">
      <c r="B63" s="42" t="s">
        <v>34</v>
      </c>
      <c r="C63" s="42"/>
      <c r="D63" s="42"/>
      <c r="E63" s="42"/>
      <c r="F63" s="42"/>
    </row>
    <row r="64" spans="7:11" ht="12.75">
      <c r="G64" s="33" t="s">
        <v>35</v>
      </c>
      <c r="H64" s="31"/>
      <c r="I64" s="2"/>
      <c r="J64" s="2"/>
      <c r="K64" s="2"/>
    </row>
    <row r="65" ht="12.75">
      <c r="J65" s="32" t="s">
        <v>94</v>
      </c>
    </row>
  </sheetData>
  <mergeCells count="12">
    <mergeCell ref="A1:I1"/>
    <mergeCell ref="C58:D58"/>
    <mergeCell ref="H58:I58"/>
    <mergeCell ref="K58:L58"/>
    <mergeCell ref="K59:L59"/>
    <mergeCell ref="C60:D60"/>
    <mergeCell ref="H60:I60"/>
    <mergeCell ref="K60:L60"/>
    <mergeCell ref="H61:I61"/>
    <mergeCell ref="B63:F63"/>
    <mergeCell ref="C59:D59"/>
    <mergeCell ref="H59:I59"/>
  </mergeCells>
  <hyperlinks>
    <hyperlink ref="J65" r:id="rId1" display="www.stavkiplus.ru/fixed.php"/>
  </hyperlinks>
  <printOptions/>
  <pageMargins left="0.75" right="0.75" top="1" bottom="1" header="0.5" footer="0.5"/>
  <pageSetup horizontalDpi="300" verticalDpi="3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M65"/>
  <sheetViews>
    <sheetView zoomScale="70" zoomScaleNormal="70" workbookViewId="0" topLeftCell="A1">
      <selection activeCell="N28" sqref="N28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42" t="s">
        <v>554</v>
      </c>
      <c r="B1" s="42"/>
      <c r="C1" s="42"/>
      <c r="D1" s="42"/>
      <c r="E1" s="42"/>
      <c r="F1" s="42"/>
      <c r="G1" s="42"/>
      <c r="H1" s="42"/>
      <c r="I1" s="42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21</v>
      </c>
      <c r="K2" s="4" t="s">
        <v>22</v>
      </c>
    </row>
    <row r="3" spans="1:12" ht="18" customHeight="1" thickTop="1">
      <c r="A3" s="5">
        <v>1</v>
      </c>
      <c r="B3" s="21">
        <v>40787</v>
      </c>
      <c r="C3" s="6"/>
      <c r="D3" s="6" t="s">
        <v>8</v>
      </c>
      <c r="E3" s="6" t="s">
        <v>328</v>
      </c>
      <c r="F3" s="6" t="s">
        <v>521</v>
      </c>
      <c r="G3" s="13" t="s">
        <v>75</v>
      </c>
      <c r="H3" s="26">
        <v>1.8</v>
      </c>
      <c r="I3" s="39" t="s">
        <v>126</v>
      </c>
      <c r="J3" s="6">
        <v>90</v>
      </c>
      <c r="K3" s="6">
        <f>J3*H3</f>
        <v>162</v>
      </c>
      <c r="L3" s="6"/>
    </row>
    <row r="4" spans="1:12" ht="12.75">
      <c r="A4" s="8">
        <v>2</v>
      </c>
      <c r="B4" s="21">
        <v>40787</v>
      </c>
      <c r="C4" s="6"/>
      <c r="D4" s="6" t="s">
        <v>8</v>
      </c>
      <c r="E4" s="13" t="s">
        <v>328</v>
      </c>
      <c r="F4" s="6" t="s">
        <v>522</v>
      </c>
      <c r="G4" s="26" t="s">
        <v>163</v>
      </c>
      <c r="H4" s="17">
        <v>2.1</v>
      </c>
      <c r="I4" s="40" t="s">
        <v>18</v>
      </c>
      <c r="J4" s="7">
        <v>80</v>
      </c>
      <c r="K4" s="6">
        <v>80</v>
      </c>
      <c r="L4" s="6"/>
    </row>
    <row r="5" spans="1:12" ht="12.75">
      <c r="A5" s="5">
        <v>3</v>
      </c>
      <c r="B5" s="21">
        <v>40789</v>
      </c>
      <c r="C5" s="6"/>
      <c r="D5" s="6" t="s">
        <v>8</v>
      </c>
      <c r="E5" s="6" t="s">
        <v>523</v>
      </c>
      <c r="F5" s="6" t="s">
        <v>524</v>
      </c>
      <c r="G5" s="6" t="s">
        <v>153</v>
      </c>
      <c r="H5" s="17">
        <v>1.65</v>
      </c>
      <c r="I5" s="39" t="s">
        <v>59</v>
      </c>
      <c r="J5" s="26">
        <v>100</v>
      </c>
      <c r="K5" s="6">
        <v>165</v>
      </c>
      <c r="L5" s="6"/>
    </row>
    <row r="6" spans="1:12" ht="12.75">
      <c r="A6" s="8">
        <v>4</v>
      </c>
      <c r="B6" s="21">
        <v>40789</v>
      </c>
      <c r="C6" s="6"/>
      <c r="D6" s="6" t="s">
        <v>93</v>
      </c>
      <c r="E6" s="6" t="s">
        <v>525</v>
      </c>
      <c r="F6" s="6" t="s">
        <v>526</v>
      </c>
      <c r="G6" s="26" t="s">
        <v>527</v>
      </c>
      <c r="H6" s="17">
        <v>1.8</v>
      </c>
      <c r="I6" s="39" t="s">
        <v>528</v>
      </c>
      <c r="J6" s="6">
        <v>90</v>
      </c>
      <c r="K6" s="6">
        <f>J6*H6</f>
        <v>162</v>
      </c>
      <c r="L6" s="6"/>
    </row>
    <row r="7" spans="1:12" ht="12.75">
      <c r="A7" s="5">
        <v>5</v>
      </c>
      <c r="B7" s="21">
        <v>40792</v>
      </c>
      <c r="C7" s="6"/>
      <c r="D7" s="6" t="s">
        <v>8</v>
      </c>
      <c r="E7" s="6" t="s">
        <v>328</v>
      </c>
      <c r="F7" s="6" t="s">
        <v>529</v>
      </c>
      <c r="G7" s="6" t="s">
        <v>68</v>
      </c>
      <c r="H7" s="17">
        <v>1.65</v>
      </c>
      <c r="I7" s="10" t="s">
        <v>15</v>
      </c>
      <c r="J7" s="6">
        <v>100</v>
      </c>
      <c r="K7" s="6">
        <v>165</v>
      </c>
      <c r="L7" s="6"/>
    </row>
    <row r="8" spans="1:12" ht="14.25" customHeight="1">
      <c r="A8" s="8">
        <v>6</v>
      </c>
      <c r="B8" s="21">
        <v>40792</v>
      </c>
      <c r="C8" s="6"/>
      <c r="D8" s="6" t="s">
        <v>8</v>
      </c>
      <c r="E8" s="13" t="s">
        <v>328</v>
      </c>
      <c r="F8" s="6" t="s">
        <v>530</v>
      </c>
      <c r="G8" s="26" t="s">
        <v>75</v>
      </c>
      <c r="H8" s="17">
        <v>1.7</v>
      </c>
      <c r="I8" s="9" t="s">
        <v>62</v>
      </c>
      <c r="J8" s="6">
        <v>90</v>
      </c>
      <c r="K8" s="6">
        <v>0</v>
      </c>
      <c r="L8" s="6"/>
    </row>
    <row r="9" spans="1:12" ht="12.75">
      <c r="A9" s="5">
        <v>7</v>
      </c>
      <c r="B9" s="21">
        <v>40795</v>
      </c>
      <c r="C9" s="6"/>
      <c r="D9" s="6" t="s">
        <v>8</v>
      </c>
      <c r="E9" s="13" t="s">
        <v>305</v>
      </c>
      <c r="F9" s="6" t="s">
        <v>531</v>
      </c>
      <c r="G9" s="6" t="s">
        <v>199</v>
      </c>
      <c r="H9" s="17">
        <v>2.28</v>
      </c>
      <c r="I9" s="10" t="s">
        <v>12</v>
      </c>
      <c r="J9" s="26">
        <v>90</v>
      </c>
      <c r="K9" s="6">
        <f>J9*H9</f>
        <v>205.2</v>
      </c>
      <c r="L9" s="6"/>
    </row>
    <row r="10" spans="1:12" ht="12.75">
      <c r="A10" s="8">
        <v>8</v>
      </c>
      <c r="B10" s="21">
        <v>40798</v>
      </c>
      <c r="C10" s="6"/>
      <c r="D10" s="6" t="s">
        <v>8</v>
      </c>
      <c r="E10" s="13" t="s">
        <v>328</v>
      </c>
      <c r="F10" s="6" t="s">
        <v>532</v>
      </c>
      <c r="G10" s="26" t="s">
        <v>75</v>
      </c>
      <c r="H10" s="17">
        <v>1.7</v>
      </c>
      <c r="I10" s="10" t="s">
        <v>59</v>
      </c>
      <c r="J10" s="6">
        <v>90</v>
      </c>
      <c r="K10" s="6">
        <f>J10*H10</f>
        <v>153</v>
      </c>
      <c r="L10" s="6"/>
    </row>
    <row r="11" spans="1:12" ht="12.75">
      <c r="A11" s="5">
        <v>9</v>
      </c>
      <c r="B11" s="21">
        <v>40799</v>
      </c>
      <c r="C11" s="6"/>
      <c r="D11" s="6" t="s">
        <v>8</v>
      </c>
      <c r="E11" s="6" t="s">
        <v>130</v>
      </c>
      <c r="F11" s="6" t="s">
        <v>533</v>
      </c>
      <c r="G11" s="13" t="s">
        <v>113</v>
      </c>
      <c r="H11" s="18">
        <v>1.75</v>
      </c>
      <c r="I11" s="9" t="s">
        <v>155</v>
      </c>
      <c r="J11" s="19">
        <v>90</v>
      </c>
      <c r="K11" s="6">
        <v>0</v>
      </c>
      <c r="L11" s="6"/>
    </row>
    <row r="12" spans="1:12" ht="12.75" customHeight="1">
      <c r="A12" s="8">
        <v>10</v>
      </c>
      <c r="B12" s="21">
        <v>40800</v>
      </c>
      <c r="C12" s="6"/>
      <c r="D12" s="6" t="s">
        <v>23</v>
      </c>
      <c r="E12" s="6" t="s">
        <v>305</v>
      </c>
      <c r="F12" s="6" t="s">
        <v>534</v>
      </c>
      <c r="G12" s="6" t="s">
        <v>13</v>
      </c>
      <c r="H12" s="18">
        <v>1.7</v>
      </c>
      <c r="I12" s="10" t="s">
        <v>107</v>
      </c>
      <c r="J12" s="19">
        <v>90</v>
      </c>
      <c r="K12" s="6">
        <f>J12*H12</f>
        <v>153</v>
      </c>
      <c r="L12" s="6"/>
    </row>
    <row r="13" spans="1:12" ht="12.75" customHeight="1">
      <c r="A13" s="5">
        <v>11</v>
      </c>
      <c r="B13" s="21">
        <v>40801</v>
      </c>
      <c r="C13" s="6"/>
      <c r="D13" s="6" t="s">
        <v>8</v>
      </c>
      <c r="E13" s="6" t="s">
        <v>328</v>
      </c>
      <c r="F13" s="13" t="s">
        <v>535</v>
      </c>
      <c r="G13" s="6" t="s">
        <v>68</v>
      </c>
      <c r="H13" s="18">
        <v>1.75</v>
      </c>
      <c r="I13" s="22" t="s">
        <v>76</v>
      </c>
      <c r="J13" s="19">
        <v>90</v>
      </c>
      <c r="K13" s="6">
        <v>90</v>
      </c>
      <c r="L13" s="6"/>
    </row>
    <row r="14" spans="1:12" ht="12.75" customHeight="1">
      <c r="A14" s="8">
        <v>12</v>
      </c>
      <c r="B14" s="21">
        <v>40801</v>
      </c>
      <c r="C14" s="6"/>
      <c r="D14" s="6" t="s">
        <v>8</v>
      </c>
      <c r="E14" s="6" t="s">
        <v>328</v>
      </c>
      <c r="F14" s="6" t="s">
        <v>536</v>
      </c>
      <c r="G14" s="26" t="s">
        <v>82</v>
      </c>
      <c r="H14" s="18">
        <v>1.9</v>
      </c>
      <c r="I14" s="10" t="s">
        <v>155</v>
      </c>
      <c r="J14" s="19">
        <v>90</v>
      </c>
      <c r="K14" s="6">
        <f>J14*H14</f>
        <v>171</v>
      </c>
      <c r="L14" s="6"/>
    </row>
    <row r="15" spans="1:12" ht="12.75" customHeight="1">
      <c r="A15" s="5">
        <v>13</v>
      </c>
      <c r="B15" s="21">
        <v>40801</v>
      </c>
      <c r="C15" s="6"/>
      <c r="D15" s="6" t="s">
        <v>8</v>
      </c>
      <c r="E15" s="13" t="s">
        <v>138</v>
      </c>
      <c r="F15" s="6" t="s">
        <v>537</v>
      </c>
      <c r="G15" s="6" t="s">
        <v>82</v>
      </c>
      <c r="H15" s="18">
        <v>1.7</v>
      </c>
      <c r="I15" s="10" t="s">
        <v>142</v>
      </c>
      <c r="J15" s="19">
        <v>100</v>
      </c>
      <c r="K15" s="6">
        <v>170</v>
      </c>
      <c r="L15" s="6"/>
    </row>
    <row r="16" spans="1:12" ht="12.75" customHeight="1">
      <c r="A16" s="8">
        <v>14</v>
      </c>
      <c r="B16" s="21">
        <v>40803</v>
      </c>
      <c r="C16" s="6"/>
      <c r="D16" s="6" t="s">
        <v>8</v>
      </c>
      <c r="E16" s="13" t="s">
        <v>305</v>
      </c>
      <c r="F16" s="6" t="s">
        <v>538</v>
      </c>
      <c r="G16" s="6" t="s">
        <v>13</v>
      </c>
      <c r="H16" s="18">
        <v>1.65</v>
      </c>
      <c r="I16" s="9" t="s">
        <v>84</v>
      </c>
      <c r="J16" s="19">
        <v>90</v>
      </c>
      <c r="K16" s="6">
        <v>0</v>
      </c>
      <c r="L16" s="6"/>
    </row>
    <row r="17" spans="1:12" ht="15" customHeight="1">
      <c r="A17" s="5">
        <v>15</v>
      </c>
      <c r="B17" s="21">
        <v>40803</v>
      </c>
      <c r="C17" s="6"/>
      <c r="D17" s="6" t="s">
        <v>8</v>
      </c>
      <c r="E17" s="6" t="s">
        <v>17</v>
      </c>
      <c r="F17" s="6" t="s">
        <v>291</v>
      </c>
      <c r="G17" s="6" t="s">
        <v>427</v>
      </c>
      <c r="H17" s="18">
        <v>1.65</v>
      </c>
      <c r="I17" s="9" t="s">
        <v>539</v>
      </c>
      <c r="J17" s="19">
        <v>90</v>
      </c>
      <c r="K17" s="6">
        <v>0</v>
      </c>
      <c r="L17" s="6"/>
    </row>
    <row r="18" spans="1:12" ht="12.75" customHeight="1">
      <c r="A18" s="8">
        <v>16</v>
      </c>
      <c r="B18" s="21">
        <v>40804</v>
      </c>
      <c r="C18" s="6"/>
      <c r="D18" s="6" t="s">
        <v>8</v>
      </c>
      <c r="E18" s="6" t="s">
        <v>48</v>
      </c>
      <c r="F18" s="6" t="s">
        <v>540</v>
      </c>
      <c r="G18" s="26" t="s">
        <v>54</v>
      </c>
      <c r="H18" s="18">
        <v>1.75</v>
      </c>
      <c r="I18" s="9" t="s">
        <v>166</v>
      </c>
      <c r="J18" s="19">
        <v>90</v>
      </c>
      <c r="K18" s="6">
        <v>0</v>
      </c>
      <c r="L18" s="6"/>
    </row>
    <row r="19" spans="1:12" ht="15" customHeight="1">
      <c r="A19" s="5">
        <v>17</v>
      </c>
      <c r="B19" s="21">
        <v>40804</v>
      </c>
      <c r="C19" s="6"/>
      <c r="D19" s="6" t="s">
        <v>8</v>
      </c>
      <c r="E19" s="6" t="s">
        <v>48</v>
      </c>
      <c r="F19" s="16" t="s">
        <v>541</v>
      </c>
      <c r="G19" s="6" t="s">
        <v>82</v>
      </c>
      <c r="H19" s="18">
        <v>1.65</v>
      </c>
      <c r="I19" s="10" t="s">
        <v>157</v>
      </c>
      <c r="J19" s="19">
        <v>100</v>
      </c>
      <c r="K19" s="19">
        <v>165</v>
      </c>
      <c r="L19" s="6"/>
    </row>
    <row r="20" spans="1:12" ht="13.5" customHeight="1">
      <c r="A20" s="8">
        <v>18</v>
      </c>
      <c r="B20" s="21">
        <v>40805</v>
      </c>
      <c r="C20" s="6"/>
      <c r="D20" s="6" t="s">
        <v>23</v>
      </c>
      <c r="E20" s="13" t="s">
        <v>24</v>
      </c>
      <c r="F20" s="6" t="s">
        <v>542</v>
      </c>
      <c r="G20" s="6" t="s">
        <v>543</v>
      </c>
      <c r="H20" s="18">
        <v>1.8</v>
      </c>
      <c r="I20" s="10" t="s">
        <v>84</v>
      </c>
      <c r="J20" s="19">
        <v>90</v>
      </c>
      <c r="K20" s="19">
        <f>J20*H20</f>
        <v>162</v>
      </c>
      <c r="L20" s="6"/>
    </row>
    <row r="21" spans="1:12" ht="15" customHeight="1">
      <c r="A21" s="5">
        <v>19</v>
      </c>
      <c r="B21" s="20">
        <v>40807</v>
      </c>
      <c r="C21" s="6"/>
      <c r="D21" s="6" t="s">
        <v>8</v>
      </c>
      <c r="E21" s="13" t="s">
        <v>544</v>
      </c>
      <c r="F21" s="6" t="s">
        <v>545</v>
      </c>
      <c r="G21" s="6" t="s">
        <v>75</v>
      </c>
      <c r="H21" s="18">
        <v>1.65</v>
      </c>
      <c r="I21" s="10" t="s">
        <v>84</v>
      </c>
      <c r="J21" s="19">
        <v>90</v>
      </c>
      <c r="K21" s="19">
        <f>J21*H21</f>
        <v>148.5</v>
      </c>
      <c r="L21" s="6"/>
    </row>
    <row r="22" spans="1:12" ht="17.25" customHeight="1">
      <c r="A22" s="5">
        <v>20</v>
      </c>
      <c r="B22" s="20">
        <v>40809</v>
      </c>
      <c r="C22" s="6"/>
      <c r="D22" s="6" t="s">
        <v>8</v>
      </c>
      <c r="E22" s="13" t="s">
        <v>546</v>
      </c>
      <c r="F22" s="7" t="s">
        <v>547</v>
      </c>
      <c r="G22" s="6" t="s">
        <v>75</v>
      </c>
      <c r="H22" s="18">
        <v>1.8</v>
      </c>
      <c r="I22" s="10" t="s">
        <v>18</v>
      </c>
      <c r="J22" s="19">
        <v>100</v>
      </c>
      <c r="K22" s="19">
        <v>180</v>
      </c>
      <c r="L22" s="6"/>
    </row>
    <row r="23" spans="1:12" ht="15" customHeight="1">
      <c r="A23" s="5">
        <v>21</v>
      </c>
      <c r="B23" s="20">
        <v>40810</v>
      </c>
      <c r="C23" s="15"/>
      <c r="D23" s="6" t="s">
        <v>23</v>
      </c>
      <c r="E23" s="13" t="s">
        <v>305</v>
      </c>
      <c r="F23" s="26" t="s">
        <v>548</v>
      </c>
      <c r="G23" s="14" t="s">
        <v>192</v>
      </c>
      <c r="H23" s="18">
        <v>1.7</v>
      </c>
      <c r="I23" s="10" t="s">
        <v>18</v>
      </c>
      <c r="J23" s="26">
        <v>90</v>
      </c>
      <c r="K23" s="26">
        <f>J23*H23</f>
        <v>153</v>
      </c>
      <c r="L23" s="6"/>
    </row>
    <row r="24" spans="1:12" ht="16.5" customHeight="1">
      <c r="A24" s="5">
        <v>22</v>
      </c>
      <c r="B24" s="20">
        <v>40811</v>
      </c>
      <c r="C24" s="15"/>
      <c r="D24" s="6" t="s">
        <v>8</v>
      </c>
      <c r="E24" s="13" t="s">
        <v>48</v>
      </c>
      <c r="F24" s="13" t="s">
        <v>549</v>
      </c>
      <c r="G24" s="6" t="s">
        <v>257</v>
      </c>
      <c r="H24" s="18">
        <v>1.9</v>
      </c>
      <c r="I24" s="10" t="s">
        <v>234</v>
      </c>
      <c r="J24" s="19">
        <v>90</v>
      </c>
      <c r="K24" s="19">
        <f>J24*H24</f>
        <v>171</v>
      </c>
      <c r="L24" s="6"/>
    </row>
    <row r="25" spans="1:12" ht="12.75">
      <c r="A25" s="5">
        <v>23</v>
      </c>
      <c r="B25" s="20">
        <v>40811</v>
      </c>
      <c r="C25" s="26"/>
      <c r="D25" s="6" t="s">
        <v>8</v>
      </c>
      <c r="E25" s="13" t="s">
        <v>305</v>
      </c>
      <c r="F25" s="6" t="s">
        <v>550</v>
      </c>
      <c r="G25" s="14" t="s">
        <v>54</v>
      </c>
      <c r="H25" s="18">
        <v>1.75</v>
      </c>
      <c r="I25" s="9" t="s">
        <v>142</v>
      </c>
      <c r="J25" s="19">
        <v>90</v>
      </c>
      <c r="K25" s="19">
        <v>0</v>
      </c>
      <c r="L25" s="6"/>
    </row>
    <row r="26" spans="1:12" ht="12.75">
      <c r="A26" s="5">
        <v>24</v>
      </c>
      <c r="B26" s="20">
        <v>40811</v>
      </c>
      <c r="C26" s="26"/>
      <c r="D26" s="6" t="s">
        <v>8</v>
      </c>
      <c r="E26" s="13" t="s">
        <v>48</v>
      </c>
      <c r="F26" s="6" t="s">
        <v>551</v>
      </c>
      <c r="G26" s="14" t="s">
        <v>13</v>
      </c>
      <c r="H26" s="18">
        <v>1.6</v>
      </c>
      <c r="I26" s="22" t="s">
        <v>18</v>
      </c>
      <c r="J26" s="19">
        <v>100</v>
      </c>
      <c r="K26" s="19">
        <v>100</v>
      </c>
      <c r="L26" s="6"/>
    </row>
    <row r="27" spans="1:11" ht="12.75">
      <c r="A27" s="5">
        <v>25</v>
      </c>
      <c r="B27" s="20">
        <v>40814</v>
      </c>
      <c r="C27" s="6"/>
      <c r="D27" s="6" t="s">
        <v>8</v>
      </c>
      <c r="E27" s="13" t="s">
        <v>553</v>
      </c>
      <c r="F27" s="6" t="s">
        <v>552</v>
      </c>
      <c r="G27" s="14" t="s">
        <v>413</v>
      </c>
      <c r="H27" s="18">
        <v>1.6</v>
      </c>
      <c r="I27" s="10" t="s">
        <v>180</v>
      </c>
      <c r="J27" s="19">
        <v>100</v>
      </c>
      <c r="K27" s="19">
        <v>160</v>
      </c>
    </row>
    <row r="28" spans="1:11" ht="12.75">
      <c r="A28" s="5">
        <v>26</v>
      </c>
      <c r="B28" s="20">
        <v>40814</v>
      </c>
      <c r="C28" s="6"/>
      <c r="D28" s="6" t="s">
        <v>8</v>
      </c>
      <c r="E28" s="6" t="s">
        <v>130</v>
      </c>
      <c r="F28" s="6" t="s">
        <v>555</v>
      </c>
      <c r="G28" s="26" t="s">
        <v>68</v>
      </c>
      <c r="H28" s="18">
        <v>1.65</v>
      </c>
      <c r="I28" s="38" t="s">
        <v>18</v>
      </c>
      <c r="J28" s="19">
        <v>90</v>
      </c>
      <c r="K28" s="19">
        <v>0</v>
      </c>
    </row>
    <row r="29" spans="1:11" ht="12.75">
      <c r="A29" s="5">
        <v>27</v>
      </c>
      <c r="B29" s="20">
        <v>40815</v>
      </c>
      <c r="C29" s="6"/>
      <c r="D29" s="6" t="s">
        <v>8</v>
      </c>
      <c r="E29" s="13" t="s">
        <v>138</v>
      </c>
      <c r="F29" s="6" t="s">
        <v>556</v>
      </c>
      <c r="G29" s="6" t="s">
        <v>75</v>
      </c>
      <c r="H29" s="18">
        <v>1.65</v>
      </c>
      <c r="I29" s="9" t="s">
        <v>155</v>
      </c>
      <c r="J29" s="19">
        <v>90</v>
      </c>
      <c r="K29" s="19">
        <v>0</v>
      </c>
    </row>
    <row r="30" spans="1:11" ht="12.75">
      <c r="A30" s="5">
        <v>28</v>
      </c>
      <c r="B30" s="20">
        <v>40815</v>
      </c>
      <c r="C30" s="6"/>
      <c r="D30" s="6" t="s">
        <v>8</v>
      </c>
      <c r="E30" s="13" t="s">
        <v>138</v>
      </c>
      <c r="F30" s="6" t="s">
        <v>557</v>
      </c>
      <c r="G30" s="14" t="s">
        <v>413</v>
      </c>
      <c r="H30" s="18">
        <v>1.65</v>
      </c>
      <c r="I30" s="22" t="s">
        <v>91</v>
      </c>
      <c r="J30" s="19">
        <v>90</v>
      </c>
      <c r="K30" s="19">
        <v>90</v>
      </c>
    </row>
    <row r="31" spans="1:11" ht="12.75" customHeight="1">
      <c r="A31" s="5">
        <v>29</v>
      </c>
      <c r="B31" s="20">
        <v>40816</v>
      </c>
      <c r="D31" s="6" t="s">
        <v>8</v>
      </c>
      <c r="E31" s="13" t="s">
        <v>558</v>
      </c>
      <c r="F31" s="6" t="s">
        <v>559</v>
      </c>
      <c r="G31" s="14" t="s">
        <v>13</v>
      </c>
      <c r="H31" s="17">
        <v>1.73</v>
      </c>
      <c r="I31" s="10" t="s">
        <v>76</v>
      </c>
      <c r="J31" s="19">
        <v>90</v>
      </c>
      <c r="K31" s="19">
        <f>J31*H31</f>
        <v>155.7</v>
      </c>
    </row>
    <row r="32" spans="1:11" ht="12.75">
      <c r="A32" s="5">
        <v>30</v>
      </c>
      <c r="B32" s="20"/>
      <c r="D32" s="6"/>
      <c r="E32" s="13"/>
      <c r="F32" s="6"/>
      <c r="G32" s="6"/>
      <c r="H32" s="17"/>
      <c r="I32" s="9"/>
      <c r="J32" s="19"/>
      <c r="K32" s="19"/>
    </row>
    <row r="33" spans="1:11" ht="12.75" hidden="1">
      <c r="A33" s="5">
        <v>31</v>
      </c>
      <c r="B33" s="20"/>
      <c r="D33" s="6"/>
      <c r="E33" s="13"/>
      <c r="F33" s="6"/>
      <c r="G33" s="14"/>
      <c r="H33" s="17"/>
      <c r="I33" s="22"/>
      <c r="J33" s="19"/>
      <c r="K33" s="19"/>
    </row>
    <row r="34" spans="1:11" ht="12.75" hidden="1">
      <c r="A34" s="5">
        <v>32</v>
      </c>
      <c r="B34" s="20"/>
      <c r="D34" s="6"/>
      <c r="E34" s="13"/>
      <c r="F34" s="6"/>
      <c r="G34" s="14"/>
      <c r="H34" s="17"/>
      <c r="I34" s="38"/>
      <c r="J34" s="19"/>
      <c r="K34" s="19"/>
    </row>
    <row r="35" spans="1:11" ht="12.75" hidden="1">
      <c r="A35" s="5">
        <v>33</v>
      </c>
      <c r="B35" s="20"/>
      <c r="D35" s="6"/>
      <c r="E35" s="13"/>
      <c r="F35" s="6"/>
      <c r="G35" s="14"/>
      <c r="H35" s="17"/>
      <c r="I35" s="38"/>
      <c r="J35" s="19"/>
      <c r="K35" s="19"/>
    </row>
    <row r="36" spans="1:11" ht="12.75" hidden="1">
      <c r="A36" s="5">
        <v>34</v>
      </c>
      <c r="B36" s="20"/>
      <c r="D36" s="6"/>
      <c r="E36" s="6"/>
      <c r="F36" s="6"/>
      <c r="G36" s="6"/>
      <c r="H36" s="17"/>
      <c r="I36" s="22"/>
      <c r="J36" s="6"/>
      <c r="K36" s="19"/>
    </row>
    <row r="37" spans="1:11" ht="12.75" hidden="1">
      <c r="A37" s="5">
        <v>35</v>
      </c>
      <c r="B37" s="20"/>
      <c r="D37" s="6"/>
      <c r="E37" s="13"/>
      <c r="F37" s="6"/>
      <c r="G37" s="14"/>
      <c r="H37" s="17"/>
      <c r="I37" s="10"/>
      <c r="J37" s="19"/>
      <c r="K37" s="19"/>
    </row>
    <row r="38" spans="1:11" ht="12.75" hidden="1">
      <c r="A38" s="5">
        <v>36</v>
      </c>
      <c r="B38" s="20"/>
      <c r="D38" s="6"/>
      <c r="E38" s="13"/>
      <c r="F38" s="6"/>
      <c r="G38" s="14"/>
      <c r="H38" s="17"/>
      <c r="I38" s="10"/>
      <c r="J38" s="19"/>
      <c r="K38" s="19"/>
    </row>
    <row r="39" spans="1:11" ht="12.75" hidden="1">
      <c r="A39" s="5">
        <v>37</v>
      </c>
      <c r="B39" s="20"/>
      <c r="D39" s="6"/>
      <c r="E39" s="13"/>
      <c r="G39" s="14"/>
      <c r="H39" s="17"/>
      <c r="I39" s="10"/>
      <c r="J39" s="19"/>
      <c r="K39" s="19"/>
    </row>
    <row r="40" spans="1:11" ht="12.75" hidden="1">
      <c r="A40" s="5">
        <v>38</v>
      </c>
      <c r="B40" s="20"/>
      <c r="D40" s="6"/>
      <c r="E40" s="13"/>
      <c r="F40" s="6"/>
      <c r="G40" s="14"/>
      <c r="H40" s="17"/>
      <c r="I40" s="9"/>
      <c r="J40" s="19"/>
      <c r="K40" s="6"/>
    </row>
    <row r="41" spans="1:11" ht="12.75" hidden="1">
      <c r="A41" s="5">
        <v>39</v>
      </c>
      <c r="B41" s="20"/>
      <c r="C41" s="6"/>
      <c r="D41" s="6"/>
      <c r="E41" s="6"/>
      <c r="F41" s="6"/>
      <c r="G41" s="6"/>
      <c r="H41" s="6"/>
      <c r="I41" s="10"/>
      <c r="J41" s="6"/>
      <c r="K41" s="6"/>
    </row>
    <row r="42" spans="1:11" ht="12.75" hidden="1">
      <c r="A42" s="5">
        <v>40</v>
      </c>
      <c r="B42" s="20"/>
      <c r="C42" s="6"/>
      <c r="D42" s="6"/>
      <c r="E42" s="13"/>
      <c r="F42" s="6"/>
      <c r="G42" s="6"/>
      <c r="H42" s="6"/>
      <c r="I42" s="10"/>
      <c r="J42" s="6"/>
      <c r="K42" s="6"/>
    </row>
    <row r="43" spans="1:11" ht="15" customHeight="1" hidden="1">
      <c r="A43" s="5">
        <v>41</v>
      </c>
      <c r="B43" s="20"/>
      <c r="C43" s="6"/>
      <c r="D43" s="6"/>
      <c r="E43" s="6"/>
      <c r="F43" s="6"/>
      <c r="G43" s="14"/>
      <c r="H43" s="6"/>
      <c r="I43" s="9"/>
      <c r="J43" s="6"/>
      <c r="K43" s="6"/>
    </row>
    <row r="44" spans="1:11" ht="12.75" hidden="1">
      <c r="A44" s="5">
        <v>42</v>
      </c>
      <c r="B44" s="20"/>
      <c r="C44" s="6"/>
      <c r="D44" s="6"/>
      <c r="E44" s="13"/>
      <c r="F44" s="6"/>
      <c r="G44" s="6"/>
      <c r="H44" s="6"/>
      <c r="I44" s="10"/>
      <c r="J44" s="6"/>
      <c r="K44" s="6"/>
    </row>
    <row r="45" spans="1:11" ht="12.75" hidden="1">
      <c r="A45" s="5">
        <v>43</v>
      </c>
      <c r="B45" s="20"/>
      <c r="C45" s="6"/>
      <c r="D45" s="6"/>
      <c r="E45" s="13"/>
      <c r="F45" s="6"/>
      <c r="G45" s="6"/>
      <c r="H45" s="6"/>
      <c r="I45" s="9"/>
      <c r="J45" s="6"/>
      <c r="K45" s="6"/>
    </row>
    <row r="46" spans="1:11" ht="12.75" hidden="1">
      <c r="A46" s="5">
        <v>44</v>
      </c>
      <c r="B46" s="20"/>
      <c r="C46" s="6"/>
      <c r="D46" s="6"/>
      <c r="E46" s="13"/>
      <c r="F46" s="6"/>
      <c r="G46" s="6"/>
      <c r="H46" s="6"/>
      <c r="I46" s="22"/>
      <c r="J46" s="6"/>
      <c r="K46" s="6"/>
    </row>
    <row r="47" spans="1:11" ht="12.75" hidden="1">
      <c r="A47" s="5">
        <v>45</v>
      </c>
      <c r="B47" s="20"/>
      <c r="C47" s="6"/>
      <c r="D47" s="6"/>
      <c r="E47" s="6"/>
      <c r="G47" s="6"/>
      <c r="H47" s="6"/>
      <c r="I47" s="9"/>
      <c r="J47" s="6"/>
      <c r="K47" s="6"/>
    </row>
    <row r="48" spans="1:11" ht="12.75" hidden="1">
      <c r="A48" s="5">
        <v>46</v>
      </c>
      <c r="B48" s="20"/>
      <c r="C48" s="6"/>
      <c r="D48" s="6"/>
      <c r="E48" s="6"/>
      <c r="F48" s="6"/>
      <c r="G48" s="6"/>
      <c r="H48" s="6"/>
      <c r="I48" s="10"/>
      <c r="J48" s="6"/>
      <c r="K48" s="6"/>
    </row>
    <row r="49" spans="1:11" ht="12.75" hidden="1">
      <c r="A49" s="5">
        <v>47</v>
      </c>
      <c r="B49" s="20"/>
      <c r="D49" s="6"/>
      <c r="E49" s="13"/>
      <c r="F49" s="6"/>
      <c r="G49" s="6"/>
      <c r="H49" s="6"/>
      <c r="I49" s="9"/>
      <c r="J49" s="6"/>
      <c r="K49" s="6"/>
    </row>
    <row r="50" spans="1:11" ht="12.75" hidden="1">
      <c r="A50" s="5">
        <v>48</v>
      </c>
      <c r="B50" s="20"/>
      <c r="D50" s="6"/>
      <c r="E50" s="13"/>
      <c r="F50" s="6"/>
      <c r="G50" s="6"/>
      <c r="H50" s="6"/>
      <c r="I50" s="10"/>
      <c r="J50" s="6"/>
      <c r="K50" s="6"/>
    </row>
    <row r="51" spans="1:11" ht="12.75" hidden="1">
      <c r="A51" s="5">
        <v>49</v>
      </c>
      <c r="B51" s="20"/>
      <c r="D51" s="6"/>
      <c r="E51" s="13"/>
      <c r="F51" s="6"/>
      <c r="G51" s="20"/>
      <c r="H51" s="6"/>
      <c r="I51" s="10"/>
      <c r="J51" s="6"/>
      <c r="K51" s="6"/>
    </row>
    <row r="52" spans="1:11" ht="12.75" hidden="1">
      <c r="A52" s="5">
        <v>50</v>
      </c>
      <c r="B52" s="20"/>
      <c r="D52" s="6"/>
      <c r="E52" s="13"/>
      <c r="F52" s="6"/>
      <c r="G52" s="6"/>
      <c r="H52" s="6"/>
      <c r="I52" s="22"/>
      <c r="J52" s="6"/>
      <c r="K52" s="6"/>
    </row>
    <row r="53" spans="1:11" ht="12.75" hidden="1">
      <c r="A53" s="5">
        <v>51</v>
      </c>
      <c r="B53" s="20"/>
      <c r="D53" s="6"/>
      <c r="E53" s="13"/>
      <c r="F53" s="6"/>
      <c r="G53" s="6"/>
      <c r="H53" s="6"/>
      <c r="I53" s="10"/>
      <c r="J53" s="6"/>
      <c r="K53" s="6"/>
    </row>
    <row r="54" spans="1:11" ht="12.75" hidden="1">
      <c r="A54" s="5">
        <v>52</v>
      </c>
      <c r="B54" s="20"/>
      <c r="D54" s="6"/>
      <c r="E54" s="6"/>
      <c r="F54" s="6"/>
      <c r="G54" s="6"/>
      <c r="H54" s="6"/>
      <c r="I54" s="10"/>
      <c r="J54" s="6"/>
      <c r="K54" s="6"/>
    </row>
    <row r="55" spans="1:11" ht="12.75" hidden="1">
      <c r="A55" s="5">
        <v>53</v>
      </c>
      <c r="B55" s="20"/>
      <c r="D55" s="6"/>
      <c r="G55" s="6"/>
      <c r="H55" s="6"/>
      <c r="I55" s="9"/>
      <c r="J55" s="6"/>
      <c r="K55" s="6"/>
    </row>
    <row r="56" spans="1:11" ht="12" customHeight="1" hidden="1">
      <c r="A56" s="5">
        <v>54</v>
      </c>
      <c r="B56" s="20"/>
      <c r="K56" s="6"/>
    </row>
    <row r="57" ht="12.75">
      <c r="K57" s="6"/>
    </row>
    <row r="58" spans="3:13" ht="12.75">
      <c r="C58" s="43" t="s">
        <v>9</v>
      </c>
      <c r="D58" s="43"/>
      <c r="E58" s="1">
        <v>1000</v>
      </c>
      <c r="F58" s="2">
        <v>30000</v>
      </c>
      <c r="H58" s="44" t="s">
        <v>27</v>
      </c>
      <c r="I58" s="44"/>
      <c r="J58" s="6">
        <f>COUNT(B3:B56)</f>
        <v>29</v>
      </c>
      <c r="K58" s="46" t="s">
        <v>30</v>
      </c>
      <c r="L58" s="46"/>
      <c r="M58" s="30">
        <f>MAX(H3:H44)</f>
        <v>2.28</v>
      </c>
    </row>
    <row r="59" spans="3:13" ht="12.75">
      <c r="C59" s="43" t="s">
        <v>10</v>
      </c>
      <c r="D59" s="43"/>
      <c r="E59" s="11">
        <f>E58-SUM(J3:J56)+SUM(K3:K56)</f>
        <v>1491.3999999999996</v>
      </c>
      <c r="F59" s="23">
        <f>F58*E60/100+F58</f>
        <v>44741.999999999985</v>
      </c>
      <c r="H59" s="46" t="s">
        <v>28</v>
      </c>
      <c r="I59" s="46"/>
      <c r="J59" s="29">
        <f>J58-J61-J60</f>
        <v>17</v>
      </c>
      <c r="K59" s="46" t="s">
        <v>29</v>
      </c>
      <c r="L59" s="46"/>
      <c r="M59" s="30">
        <f>MIN(H3:H44)</f>
        <v>1.6</v>
      </c>
    </row>
    <row r="60" spans="3:13" ht="12.75">
      <c r="C60" s="43" t="s">
        <v>11</v>
      </c>
      <c r="D60" s="43"/>
      <c r="E60" s="12">
        <f>(E59-E58)/E58*100</f>
        <v>49.13999999999996</v>
      </c>
      <c r="F60" s="24">
        <f>E60</f>
        <v>49.13999999999996</v>
      </c>
      <c r="H60" s="47" t="s">
        <v>25</v>
      </c>
      <c r="I60" s="47"/>
      <c r="J60" s="27">
        <f>COUNTIF(K3:K56,0)</f>
        <v>8</v>
      </c>
      <c r="K60" s="46" t="s">
        <v>31</v>
      </c>
      <c r="L60" s="46"/>
      <c r="M60" s="30">
        <f>AVERAGE(H3:H44)</f>
        <v>1.7468965517241375</v>
      </c>
    </row>
    <row r="61" spans="3:10" ht="12.75">
      <c r="C61" s="25" t="s">
        <v>19</v>
      </c>
      <c r="D61" s="25"/>
      <c r="E61" s="25">
        <f>E59-E58</f>
        <v>491.39999999999964</v>
      </c>
      <c r="F61" s="25">
        <f>F59-F58</f>
        <v>14741.999999999985</v>
      </c>
      <c r="H61" s="45" t="s">
        <v>26</v>
      </c>
      <c r="I61" s="45"/>
      <c r="J61" s="28">
        <v>4</v>
      </c>
    </row>
    <row r="62" ht="23.25">
      <c r="E62" s="34" t="s">
        <v>20</v>
      </c>
    </row>
    <row r="63" spans="2:6" ht="12.75">
      <c r="B63" s="42" t="s">
        <v>34</v>
      </c>
      <c r="C63" s="42"/>
      <c r="D63" s="42"/>
      <c r="E63" s="42"/>
      <c r="F63" s="42"/>
    </row>
    <row r="64" spans="7:11" ht="12.75">
      <c r="G64" s="33" t="s">
        <v>35</v>
      </c>
      <c r="H64" s="31"/>
      <c r="I64" s="2"/>
      <c r="J64" s="2"/>
      <c r="K64" s="2"/>
    </row>
    <row r="65" ht="12.75">
      <c r="J65" s="32" t="s">
        <v>94</v>
      </c>
    </row>
  </sheetData>
  <mergeCells count="12">
    <mergeCell ref="A1:I1"/>
    <mergeCell ref="C58:D58"/>
    <mergeCell ref="H58:I58"/>
    <mergeCell ref="K58:L58"/>
    <mergeCell ref="K59:L59"/>
    <mergeCell ref="C60:D60"/>
    <mergeCell ref="H60:I60"/>
    <mergeCell ref="K60:L60"/>
    <mergeCell ref="H61:I61"/>
    <mergeCell ref="B63:F63"/>
    <mergeCell ref="C59:D59"/>
    <mergeCell ref="H59:I59"/>
  </mergeCells>
  <hyperlinks>
    <hyperlink ref="J65" r:id="rId1" display="www.stavkiplus.ru/fixed.php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dcterms:created xsi:type="dcterms:W3CDTF">1996-10-08T23:32:33Z</dcterms:created>
  <dcterms:modified xsi:type="dcterms:W3CDTF">2012-01-02T21:06:35Z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