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5" activeTab="11"/>
  </bookViews>
  <sheets>
    <sheet name="01_2012" sheetId="1" r:id="rId1"/>
    <sheet name="02_2012" sheetId="2" r:id="rId2"/>
    <sheet name="03_2012" sheetId="3" r:id="rId3"/>
    <sheet name="04_2012" sheetId="4" r:id="rId4"/>
    <sheet name="05_2012" sheetId="5" r:id="rId5"/>
    <sheet name="06_2012" sheetId="6" r:id="rId6"/>
    <sheet name="07_2012" sheetId="7" r:id="rId7"/>
    <sheet name="08_2012" sheetId="8" r:id="rId8"/>
    <sheet name="09_2012" sheetId="9" r:id="rId9"/>
    <sheet name="10_2012" sheetId="10" r:id="rId10"/>
    <sheet name="11_2012" sheetId="11" r:id="rId11"/>
    <sheet name="12_2012" sheetId="12" r:id="rId12"/>
  </sheets>
  <definedNames/>
  <calcPr fullCalcOnLoad="1"/>
</workbook>
</file>

<file path=xl/sharedStrings.xml><?xml version="1.0" encoding="utf-8"?>
<sst xmlns="http://schemas.openxmlformats.org/spreadsheetml/2006/main" count="2297" uniqueCount="719">
  <si>
    <t>Номер</t>
  </si>
  <si>
    <t>Дата</t>
  </si>
  <si>
    <t>Вид спорта</t>
  </si>
  <si>
    <t>Чемпионат</t>
  </si>
  <si>
    <t>Событие</t>
  </si>
  <si>
    <t>Исход</t>
  </si>
  <si>
    <t>Коэф.</t>
  </si>
  <si>
    <t>Рез-т</t>
  </si>
  <si>
    <t>Футбол</t>
  </si>
  <si>
    <t>Начальный банк</t>
  </si>
  <si>
    <t>Текущий банк</t>
  </si>
  <si>
    <t>Прибыль в %</t>
  </si>
  <si>
    <t>0:0</t>
  </si>
  <si>
    <t>Ф1(0)</t>
  </si>
  <si>
    <t>Чемпионат Англии</t>
  </si>
  <si>
    <t>2:0</t>
  </si>
  <si>
    <t>Чемпионат Испании</t>
  </si>
  <si>
    <t>1:1</t>
  </si>
  <si>
    <t>Чистая прибыль</t>
  </si>
  <si>
    <t>Stavkiplus.ru</t>
  </si>
  <si>
    <t>Ставка(у.е.)</t>
  </si>
  <si>
    <t>Выигрыш(у.е.)</t>
  </si>
  <si>
    <t>Хоккей</t>
  </si>
  <si>
    <t>КХЛ</t>
  </si>
  <si>
    <t>Проиграно</t>
  </si>
  <si>
    <t>Возврат</t>
  </si>
  <si>
    <t>Сделано ставок за месяц</t>
  </si>
  <si>
    <r>
      <t xml:space="preserve">Из них: </t>
    </r>
    <r>
      <rPr>
        <sz val="10"/>
        <color indexed="12"/>
        <rFont val="Arial"/>
        <family val="2"/>
      </rPr>
      <t>выиграно</t>
    </r>
  </si>
  <si>
    <t>Минимальный коэф.</t>
  </si>
  <si>
    <t>Максимальный коэф</t>
  </si>
  <si>
    <t>Средний коэф.</t>
  </si>
  <si>
    <t>4:2</t>
  </si>
  <si>
    <t>Архив за другие месяцы смотри на других листах</t>
  </si>
  <si>
    <t xml:space="preserve">Хочешь выигрывать вместе с нами, попишись на рассылку "Fixed" </t>
  </si>
  <si>
    <t>обе забьют</t>
  </si>
  <si>
    <t>Анализ ставок за январь. Начальный банк 1000 ед.= 30000руб.= 100%</t>
  </si>
  <si>
    <t>Хоккей с мячом</t>
  </si>
  <si>
    <t>ИТ2М(1)</t>
  </si>
  <si>
    <t>1:0</t>
  </si>
  <si>
    <t>П2</t>
  </si>
  <si>
    <t>0:3</t>
  </si>
  <si>
    <t>Кубок Англии</t>
  </si>
  <si>
    <t>Ф1(-1)</t>
  </si>
  <si>
    <t>Теннис</t>
  </si>
  <si>
    <t>ТМ(2,5)</t>
  </si>
  <si>
    <t>2:1</t>
  </si>
  <si>
    <t>Чемпионат Италии</t>
  </si>
  <si>
    <t>П1</t>
  </si>
  <si>
    <t>Ф2(0)</t>
  </si>
  <si>
    <t>0:2</t>
  </si>
  <si>
    <t>3:1</t>
  </si>
  <si>
    <t>www.stavkiplus.ru/fixed.php</t>
  </si>
  <si>
    <t>Ф2(-1)</t>
  </si>
  <si>
    <t>Ф1(-3)</t>
  </si>
  <si>
    <t>3:0</t>
  </si>
  <si>
    <t>Товарищеская игра</t>
  </si>
  <si>
    <t>Ф1(+1)</t>
  </si>
  <si>
    <t>0:1</t>
  </si>
  <si>
    <t>3:2</t>
  </si>
  <si>
    <t>1:2</t>
  </si>
  <si>
    <t>ТМ(3)</t>
  </si>
  <si>
    <t>2:3</t>
  </si>
  <si>
    <t>4:1</t>
  </si>
  <si>
    <t>ТБ(2,5)</t>
  </si>
  <si>
    <t>3:4</t>
  </si>
  <si>
    <t>5:1</t>
  </si>
  <si>
    <t>4:0</t>
  </si>
  <si>
    <t>Ф1(-4,5)</t>
  </si>
  <si>
    <t>Ф1(-2)</t>
  </si>
  <si>
    <t>4:3</t>
  </si>
  <si>
    <t>Чемпионат Шотландии</t>
  </si>
  <si>
    <t>ИТ1Б(1,5)</t>
  </si>
  <si>
    <t>ТМ(5)</t>
  </si>
  <si>
    <t>Чемпионат Португалии</t>
  </si>
  <si>
    <t>5:3</t>
  </si>
  <si>
    <t>Кубок Испании</t>
  </si>
  <si>
    <t>NHL</t>
  </si>
  <si>
    <t>Кубок Италии</t>
  </si>
  <si>
    <t>ТМ(3,5)</t>
  </si>
  <si>
    <t xml:space="preserve"> Чемпионат Англии</t>
  </si>
  <si>
    <t xml:space="preserve">3:0 </t>
  </si>
  <si>
    <t xml:space="preserve">Хоккей </t>
  </si>
  <si>
    <t xml:space="preserve">ЧМ (до 20 лет) </t>
  </si>
  <si>
    <t>Швейцария - Дания</t>
  </si>
  <si>
    <t>Вулверхэмптон - Челси</t>
  </si>
  <si>
    <t>Глазго Рейнджерс - Мазервелл</t>
  </si>
  <si>
    <t>Кубок Португалии</t>
  </si>
  <si>
    <t>Маритиму - Санта Клара</t>
  </si>
  <si>
    <t>Манчестер Сити - Ливерпуль</t>
  </si>
  <si>
    <t>Реал М. - Малага</t>
  </si>
  <si>
    <t>Малага не забьет</t>
  </si>
  <si>
    <t>Милан - ПСЖ</t>
  </si>
  <si>
    <t>Ньюкасл - Манчестер Юн</t>
  </si>
  <si>
    <t>Ур.Трубник - Байкал-Энергия</t>
  </si>
  <si>
    <t>Россия</t>
  </si>
  <si>
    <t>ИТ2М(5,5)</t>
  </si>
  <si>
    <t>2:6</t>
  </si>
  <si>
    <t>Атлант - СКА</t>
  </si>
  <si>
    <t>Валенсия - Севилья</t>
  </si>
  <si>
    <t>чемпионат Беларуси</t>
  </si>
  <si>
    <t>ХК Могилев - Металлург Жл</t>
  </si>
  <si>
    <t>Ф2(-2,5)</t>
  </si>
  <si>
    <t>Hopman Cup. Женщины</t>
  </si>
  <si>
    <t>Квитова - Возняцки</t>
  </si>
  <si>
    <t>Италии. Серия В</t>
  </si>
  <si>
    <t>Асколи - Падова</t>
  </si>
  <si>
    <t>Ливерпуль - Олдхэм</t>
  </si>
  <si>
    <t>Гроссето - Ливорно</t>
  </si>
  <si>
    <t>Сиена - Лацио</t>
  </si>
  <si>
    <t>Леванте - Мальорка</t>
  </si>
  <si>
    <t>Лечче - Ювентус</t>
  </si>
  <si>
    <t>Эспаньол - Барселона</t>
  </si>
  <si>
    <t>ИТБ(2)</t>
  </si>
  <si>
    <t>Арсенал - Лидс</t>
  </si>
  <si>
    <t>Лидс не забьет</t>
  </si>
  <si>
    <t xml:space="preserve"> Кубок Испании</t>
  </si>
  <si>
    <t>Расинг - Мирандес</t>
  </si>
  <si>
    <t>ИТМ2(1)</t>
  </si>
  <si>
    <t>Кубок Испания</t>
  </si>
  <si>
    <t>Малага - Реал М.</t>
  </si>
  <si>
    <t>Кубок Английской Лиги</t>
  </si>
  <si>
    <t>Ман Сити - Ливерпуль</t>
  </si>
  <si>
    <t>Атлетик Б - Альбасете</t>
  </si>
  <si>
    <t>ИТ1М(2,5)</t>
  </si>
  <si>
    <t>Мужчины. Australian Open</t>
  </si>
  <si>
    <t>Лацко - Бедене</t>
  </si>
  <si>
    <t>12:2</t>
  </si>
  <si>
    <t>Англия. 2-я лига</t>
  </si>
  <si>
    <t>Челтенхэм - Олдершот</t>
  </si>
  <si>
    <t>Бенфика - Сетубал</t>
  </si>
  <si>
    <t>Милан - Интер М</t>
  </si>
  <si>
    <t>Барселона - Бетис</t>
  </si>
  <si>
    <t>СКА-Нефтяник - Сибсельмаш</t>
  </si>
  <si>
    <t xml:space="preserve">Хоккей с мячом </t>
  </si>
  <si>
    <t>NHL. Статистика</t>
  </si>
  <si>
    <t>Сан-Хосе (броски) -Калгари (броски)</t>
  </si>
  <si>
    <t>Ф1(-5,5)</t>
  </si>
  <si>
    <t>31:28</t>
  </si>
  <si>
    <t>Франция. 2-й дивизион</t>
  </si>
  <si>
    <t>Анжер - Труа</t>
  </si>
  <si>
    <t>Интер - Дженоа</t>
  </si>
  <si>
    <t>Женщины. AO</t>
  </si>
  <si>
    <t>Азаренка - Бартел</t>
  </si>
  <si>
    <t xml:space="preserve">Кол-во выигранных геймов Азаренка ТМ(12.5)  </t>
  </si>
  <si>
    <t>12</t>
  </si>
  <si>
    <t>Мужчины. AO. Пары</t>
  </si>
  <si>
    <t>Ллодра/Зимоньич - Лопес/Марреро</t>
  </si>
  <si>
    <t>Норвич - Челси</t>
  </si>
  <si>
    <t>Болтон - Ливерпуль</t>
  </si>
  <si>
    <t>Бетис - Севилья</t>
  </si>
  <si>
    <t>Леванте - Сарагоса</t>
  </si>
  <si>
    <t>Новара - Милан</t>
  </si>
  <si>
    <t>Эдмонтон - Сан-Хосе</t>
  </si>
  <si>
    <t>Кубок Африки</t>
  </si>
  <si>
    <t>Гана - Ботсвана</t>
  </si>
  <si>
    <t>Мужчины. AO</t>
  </si>
  <si>
    <t>Федерер - Надаль</t>
  </si>
  <si>
    <t>П1 первый сет</t>
  </si>
  <si>
    <t>7:6</t>
  </si>
  <si>
    <t>Кубок Африки 2012</t>
  </si>
  <si>
    <t>Нигер - Тунис</t>
  </si>
  <si>
    <t>Азаренка - Шарапова</t>
  </si>
  <si>
    <t>Милуолл - Саутгемптон</t>
  </si>
  <si>
    <t>Лечче - Интер</t>
  </si>
  <si>
    <t>Экв. Гвинея - Замбия</t>
  </si>
  <si>
    <t>Кот д - Ангола</t>
  </si>
  <si>
    <t>Ангола забьет</t>
  </si>
  <si>
    <t>ЦСКА - Спартак М.</t>
  </si>
  <si>
    <t>Болтон - Арсенал</t>
  </si>
  <si>
    <t>ATP. Монпелье</t>
  </si>
  <si>
    <t>Монфилс - Расселл</t>
  </si>
  <si>
    <t>ТМ(20,5)</t>
  </si>
  <si>
    <t>12:6</t>
  </si>
  <si>
    <t>Манчестер Сити - Фулхэм</t>
  </si>
  <si>
    <t>Италии. Серия А</t>
  </si>
  <si>
    <t>Милан - Наполи</t>
  </si>
  <si>
    <t>Ф2(+1)</t>
  </si>
  <si>
    <t>Ливерпуль - Тоттенхэм</t>
  </si>
  <si>
    <t>Х2</t>
  </si>
  <si>
    <t>Саутгемптон - Милуолл</t>
  </si>
  <si>
    <t>Кубок Германии</t>
  </si>
  <si>
    <t>Штутгарт - Бавария</t>
  </si>
  <si>
    <t>Евротур</t>
  </si>
  <si>
    <t>Финляндия - Россия</t>
  </si>
  <si>
    <t>ТМ(5,5)</t>
  </si>
  <si>
    <t>Чемпионат Германии</t>
  </si>
  <si>
    <t>Боруссия Д. - Байер Л</t>
  </si>
  <si>
    <t>Тоттенхэм - Ньюкасл</t>
  </si>
  <si>
    <t>5:0</t>
  </si>
  <si>
    <t>Астон Вилла - Манчестер Сити</t>
  </si>
  <si>
    <t>ATP. Роттердам</t>
  </si>
  <si>
    <t>Любичич - Хута Галунг</t>
  </si>
  <si>
    <t>Ф2(+4,5)</t>
  </si>
  <si>
    <t>9:13</t>
  </si>
  <si>
    <t>Лига Европы</t>
  </si>
  <si>
    <t>Рубин - Олимпиакос</t>
  </si>
  <si>
    <t>Зальцбург - Металлист</t>
  </si>
  <si>
    <t>0:4</t>
  </si>
  <si>
    <t>Фрайбург - Бавария</t>
  </si>
  <si>
    <t>Реал М. - Расинг</t>
  </si>
  <si>
    <t>П1 сухая</t>
  </si>
  <si>
    <t>Рома - Парма</t>
  </si>
  <si>
    <t>Англия. 1-я лига</t>
  </si>
  <si>
    <t>Чарльтон - Рочдейл</t>
  </si>
  <si>
    <t xml:space="preserve">Лига Европы </t>
  </si>
  <si>
    <t>Стандард - Висла</t>
  </si>
  <si>
    <t>Дженоа - Парма</t>
  </si>
  <si>
    <t>2:2</t>
  </si>
  <si>
    <t>Норвич - Манчестер Юн</t>
  </si>
  <si>
    <t>Товарищеские игры. Сборные</t>
  </si>
  <si>
    <t>Бразилия - Босния</t>
  </si>
  <si>
    <t>Сборные. Тов.игры</t>
  </si>
  <si>
    <t>Дания - Россия</t>
  </si>
  <si>
    <t>Тов. матчи. Сборные</t>
  </si>
  <si>
    <t>Уэльс - Коста-Рика</t>
  </si>
  <si>
    <t>Мужчины. ULEB</t>
  </si>
  <si>
    <t>Эфес Пилсен - ЦСКА</t>
  </si>
  <si>
    <t>Ф2(-4,5)</t>
  </si>
  <si>
    <t>65:82</t>
  </si>
  <si>
    <t>Баскетбол</t>
  </si>
  <si>
    <t>Чемпионат России</t>
  </si>
  <si>
    <t>ЦСКА М - Зенит</t>
  </si>
  <si>
    <t>Ньюкасл - Сандерленд</t>
  </si>
  <si>
    <t>Фулхэм - Вулверхэмптон</t>
  </si>
  <si>
    <t>Краснодар - Ростов</t>
  </si>
  <si>
    <t>Ростов забьет</t>
  </si>
  <si>
    <t>ЦСКА - Динамо</t>
  </si>
  <si>
    <t>Челси - Сток Сити</t>
  </si>
  <si>
    <t>Суонси - Манчестер Сити</t>
  </si>
  <si>
    <t>Чемпионат Россия</t>
  </si>
  <si>
    <t>Томь - Волга</t>
  </si>
  <si>
    <t>ТМ(2)</t>
  </si>
  <si>
    <t>Арсенал - Ньюкасл</t>
  </si>
  <si>
    <t xml:space="preserve">2:1 </t>
  </si>
  <si>
    <t>КХЛ. 1/4 финала</t>
  </si>
  <si>
    <t>СКА - Атлант</t>
  </si>
  <si>
    <t>ПСВ - Валенсия</t>
  </si>
  <si>
    <t>Олимпиакос - Металлист</t>
  </si>
  <si>
    <t>Россия. ФНЛ</t>
  </si>
  <si>
    <t>Динамо М. - Зенит</t>
  </si>
  <si>
    <t>1:5</t>
  </si>
  <si>
    <t>Севилья - Барселона</t>
  </si>
  <si>
    <t>Кр. Советов - Спартак Нл.</t>
  </si>
  <si>
    <t>Чемпионат Украины</t>
  </si>
  <si>
    <t>Динамо К. - Днепр Дп.</t>
  </si>
  <si>
    <t>емпионат России. ФНЛ</t>
  </si>
  <si>
    <t>Торпедо М. - Динамо Бр.</t>
  </si>
  <si>
    <t>Челси - Тоттенхэм</t>
  </si>
  <si>
    <t>Сток Сити - Манчестер Сити</t>
  </si>
  <si>
    <t>ФК Ростов - Спартак Нл.</t>
  </si>
  <si>
    <t>Динамо М. - Спартак М.</t>
  </si>
  <si>
    <t>1:3</t>
  </si>
  <si>
    <t>Анжи - Кубань</t>
  </si>
  <si>
    <t>Шинник - Алания</t>
  </si>
  <si>
    <t>Лига Чемпионов</t>
  </si>
  <si>
    <t>Бенфика - Челси</t>
  </si>
  <si>
    <t>СКА - ОХК Динамо</t>
  </si>
  <si>
    <t>4:4</t>
  </si>
  <si>
    <t>Россия. Премьер-лига</t>
  </si>
  <si>
    <t>Спартак Нл. - Томь</t>
  </si>
  <si>
    <t>ИТ1М(1,5)</t>
  </si>
  <si>
    <t>Анализ ставок за март. Начальный банк 1000 ед.= 30000руб.= 100%</t>
  </si>
  <si>
    <t>Германия. 2-я бундеслига</t>
  </si>
  <si>
    <t>Мюнхен 1860 - Ганза</t>
  </si>
  <si>
    <t>Италия. Серия А</t>
  </si>
  <si>
    <t>Катания - Милан</t>
  </si>
  <si>
    <t>Локомотив - Динамо</t>
  </si>
  <si>
    <t>Россия. ПБЛ</t>
  </si>
  <si>
    <t>ЦСКА - БК Нижний Новгород</t>
  </si>
  <si>
    <t>Ф2(+21,5)</t>
  </si>
  <si>
    <t>97:53</t>
  </si>
  <si>
    <t>Блэкберн - Манчестер Юн</t>
  </si>
  <si>
    <t>Барселона - Милан</t>
  </si>
  <si>
    <t>Барса забьет в обоих таймах</t>
  </si>
  <si>
    <t>да</t>
  </si>
  <si>
    <t>Реал М. - АПОЭЛ</t>
  </si>
  <si>
    <t>Угловые Ф1(-4,5)</t>
  </si>
  <si>
    <t>6:3</t>
  </si>
  <si>
    <t>Атлетик Б. - Шальке- 04</t>
  </si>
  <si>
    <t>Ганновер-96 - Атлетико М.</t>
  </si>
  <si>
    <t>Динамо М. - Рубин</t>
  </si>
  <si>
    <t>Сандерленд - Тоттенхэм</t>
  </si>
  <si>
    <t>Гамбург - Байер Л.</t>
  </si>
  <si>
    <t xml:space="preserve">1:1 </t>
  </si>
  <si>
    <t>Астон Вилла - Сток Сити</t>
  </si>
  <si>
    <t>Малага - Расинг</t>
  </si>
  <si>
    <t>Фулхэм - Челси</t>
  </si>
  <si>
    <t>Портсмут - Милуолл</t>
  </si>
  <si>
    <t>КПР - Суонси</t>
  </si>
  <si>
    <t>Саутгемптон - Рединг</t>
  </si>
  <si>
    <t>Ливерпуль - Эвертон</t>
  </si>
  <si>
    <t>Норвич - Манчестер Сити</t>
  </si>
  <si>
    <t>1:6</t>
  </si>
  <si>
    <t>Спартак М. - Рубин</t>
  </si>
  <si>
    <t>Металлург Дн. - Арсенал Киев</t>
  </si>
  <si>
    <t>ФК Ростов - ФК Краснодар</t>
  </si>
  <si>
    <t>Заря - Шахтер Дн.</t>
  </si>
  <si>
    <t>Ф1(+2)</t>
  </si>
  <si>
    <t>Англия. 2-я лига.</t>
  </si>
  <si>
    <t>Краули - Нортхэмптон</t>
  </si>
  <si>
    <t>Шрусбери - Порт Вэйл</t>
  </si>
  <si>
    <t xml:space="preserve">Лига Чемпионов </t>
  </si>
  <si>
    <t>Бавария - Реал М.</t>
  </si>
  <si>
    <t>Чемпионат Франции</t>
  </si>
  <si>
    <t>Тулуза - Лион</t>
  </si>
  <si>
    <t>Челси - Барселона</t>
  </si>
  <si>
    <t>Торпедо М. - Мордовия</t>
  </si>
  <si>
    <t>Атлетико М. - Валенсия</t>
  </si>
  <si>
    <t>Кубань - Зенит</t>
  </si>
  <si>
    <t xml:space="preserve">2:2 </t>
  </si>
  <si>
    <t>Барселона - Реал</t>
  </si>
  <si>
    <t>Спартак М. - Анжи</t>
  </si>
  <si>
    <t>Чемпионат Аргентины</t>
  </si>
  <si>
    <t>Арсенал С. - Ньюэлз О.Б.</t>
  </si>
  <si>
    <t>Астон Вилла - Болтон</t>
  </si>
  <si>
    <t>Мордовия - Сибирь</t>
  </si>
  <si>
    <t>Чезена - Ювентус</t>
  </si>
  <si>
    <t>Чезена не забьет</t>
  </si>
  <si>
    <t>Валенсия - Атлетико М.</t>
  </si>
  <si>
    <t>Атлетик Б. - Спортинг Л</t>
  </si>
  <si>
    <t>Спартак Нл. - Кр. Советов</t>
  </si>
  <si>
    <t>Англия. Коэф. 3,5</t>
  </si>
  <si>
    <t>Кристалл Пэлэс - Кардифф</t>
  </si>
  <si>
    <t>ничья</t>
  </si>
  <si>
    <t xml:space="preserve">1:2 </t>
  </si>
  <si>
    <t>Анжи - Локомотив</t>
  </si>
  <si>
    <t>Зенит - Динамо М.</t>
  </si>
  <si>
    <t>Алания - Шинник</t>
  </si>
  <si>
    <t>Манчестер Сити - Манчестер Юн</t>
  </si>
  <si>
    <t>Анализ ставок за апрель. Начальный банк 1000 ед.= 30000руб.= 100%</t>
  </si>
  <si>
    <t>Анализ ставок за май. Начальный банк 1000 ед.= 30000руб.= 100%</t>
  </si>
  <si>
    <t>Таврия - Ворскла</t>
  </si>
  <si>
    <t>Волга НН. - Терек</t>
  </si>
  <si>
    <t>Кубань - Анжи</t>
  </si>
  <si>
    <t>Мордовия - Алания</t>
  </si>
  <si>
    <t>Кр. Советов - Томь</t>
  </si>
  <si>
    <t>ЧМ-2012</t>
  </si>
  <si>
    <t>Россия - Латвия</t>
  </si>
  <si>
    <t>ТБ(5,5)</t>
  </si>
  <si>
    <t>2:5</t>
  </si>
  <si>
    <t>Зенит - Спартак М</t>
  </si>
  <si>
    <t>Ньюкасл - Манчестер Сити</t>
  </si>
  <si>
    <t>Манчестер Юн - Суонси</t>
  </si>
  <si>
    <t>Мордовия - Шинник</t>
  </si>
  <si>
    <t>ЦСКА - Кубань</t>
  </si>
  <si>
    <t xml:space="preserve"> Кубок России</t>
  </si>
  <si>
    <t>Рубин - Динамо М.</t>
  </si>
  <si>
    <t>Евролига ULEB</t>
  </si>
  <si>
    <t>ЦСКА - Панатинаикос</t>
  </si>
  <si>
    <t>ИТ2М(70,5)</t>
  </si>
  <si>
    <t>66:64</t>
  </si>
  <si>
    <t>Сандерленд - Манчестер Юн</t>
  </si>
  <si>
    <t>Чемпионат MLS</t>
  </si>
  <si>
    <t>Нью Йорк - Чивас</t>
  </si>
  <si>
    <t>Товарищеские матчи</t>
  </si>
  <si>
    <t>Хорватия - Эстония</t>
  </si>
  <si>
    <t>Бельгия - Черногория</t>
  </si>
  <si>
    <t>Барселона - Атлетик Б.</t>
  </si>
  <si>
    <t>Чемпионат Ирландии</t>
  </si>
  <si>
    <t>Шемрок Роверс - Корк Сити</t>
  </si>
  <si>
    <t>ЧЕ-2013 (до 21 года)</t>
  </si>
  <si>
    <t>Ирландия - Италия</t>
  </si>
  <si>
    <t>Мужчины. RG</t>
  </si>
  <si>
    <t>Маррей - Феррер</t>
  </si>
  <si>
    <t>Надаль - Феррер</t>
  </si>
  <si>
    <t>по сетам 3:0</t>
  </si>
  <si>
    <t>ЧЕ-2012</t>
  </si>
  <si>
    <t>Польша - Греция</t>
  </si>
  <si>
    <t>Ирландия - Хорватия</t>
  </si>
  <si>
    <t>Украина - Швеция</t>
  </si>
  <si>
    <t>Польша - Россия</t>
  </si>
  <si>
    <t>Дания - Португалия</t>
  </si>
  <si>
    <t>Италия - Ирландия</t>
  </si>
  <si>
    <t>Ирландия не забьет</t>
  </si>
  <si>
    <t>Испания - Франция</t>
  </si>
  <si>
    <t>Wimbledon</t>
  </si>
  <si>
    <t>Федерер - Рамос</t>
  </si>
  <si>
    <t>Ф1(-9,5)</t>
  </si>
  <si>
    <t xml:space="preserve">18:3 </t>
  </si>
  <si>
    <t>Джокович - Ферреро</t>
  </si>
  <si>
    <t>Ф1(-8,5)</t>
  </si>
  <si>
    <t>18:7</t>
  </si>
  <si>
    <t>Мужчины. Wimbledon</t>
  </si>
  <si>
    <t>Долгополов - Богомолов</t>
  </si>
  <si>
    <t>19:12</t>
  </si>
  <si>
    <t>Чемпионат Беларуси</t>
  </si>
  <si>
    <t>Шахтер С. - Белшина</t>
  </si>
  <si>
    <t>Малисс - Симон</t>
  </si>
  <si>
    <t>Германия - Италия</t>
  </si>
  <si>
    <t xml:space="preserve"> Чемпионат Ирландии</t>
  </si>
  <si>
    <t>Дундалк - Слиго Роверс</t>
  </si>
  <si>
    <t>Анализ ставок за июнь. Начальный банк 1000 ед.= 30000руб.= 100%</t>
  </si>
  <si>
    <t>Испания - Италия</t>
  </si>
  <si>
    <t>удары/створ ТМ(13,5)</t>
  </si>
  <si>
    <t>15</t>
  </si>
  <si>
    <t>Чемпионат Исландии</t>
  </si>
  <si>
    <t>Фюлкир - Брейдаблик</t>
  </si>
  <si>
    <t>Портланд - Сан-Хосе</t>
  </si>
  <si>
    <t>Крузейдерз - Русенборг</t>
  </si>
  <si>
    <t>Ф2(-1,5)</t>
  </si>
  <si>
    <t>Шелбурн - Дундалк</t>
  </si>
  <si>
    <t>Даллас - Сан-Хосе</t>
  </si>
  <si>
    <t>Чемпионат Ирланди</t>
  </si>
  <si>
    <t>Корк Сити - Богемианс Дублин</t>
  </si>
  <si>
    <t>Россия.ФНЛ</t>
  </si>
  <si>
    <t>Волгарь - Химки</t>
  </si>
  <si>
    <t>ATP.Умаг</t>
  </si>
  <si>
    <t>Кузнецов - Муньос де Ла Нава</t>
  </si>
  <si>
    <t>Торпедо М - Балтика</t>
  </si>
  <si>
    <t xml:space="preserve"> MLS</t>
  </si>
  <si>
    <t>ФК Торонто - Ванкувер</t>
  </si>
  <si>
    <t>Стабек - Ювяскюля</t>
  </si>
  <si>
    <t>Тор - Богемианс</t>
  </si>
  <si>
    <t>Дундалк - Шемрок Роверс</t>
  </si>
  <si>
    <t>Динамо К. - Металлург Дн.</t>
  </si>
  <si>
    <t>Металлург не забьет</t>
  </si>
  <si>
    <t>Анализ ставок за июль. Начальный банк 1000 ед.= 30000руб.= 100%</t>
  </si>
  <si>
    <t>Нью-Ингленд - ФК Торонто</t>
  </si>
  <si>
    <t>Портланд - Лос-Анджелес</t>
  </si>
  <si>
    <t>3:5</t>
  </si>
  <si>
    <t>Шахтер Дн. - Арсенал Киев</t>
  </si>
  <si>
    <t>Арсенал не забьет</t>
  </si>
  <si>
    <t>6:0</t>
  </si>
  <si>
    <t>ФК Уфа - Торпедо М.</t>
  </si>
  <si>
    <t xml:space="preserve"> Россия. ФНЛ</t>
  </si>
  <si>
    <t>Нефтехимик - СКА-Энергия</t>
  </si>
  <si>
    <t>Петротрест - Томь</t>
  </si>
  <si>
    <t>БАТЭ - Вардар</t>
  </si>
  <si>
    <t>Волга НН. - Динамо М.</t>
  </si>
  <si>
    <t>ИТ2М(1,5)</t>
  </si>
  <si>
    <t>Зенит - Амкар</t>
  </si>
  <si>
    <t>Амкар не забьет</t>
  </si>
  <si>
    <t>Чемпионат Норвеги</t>
  </si>
  <si>
    <t>Одд Гренланд - Стремгодсет</t>
  </si>
  <si>
    <t>Салют - Балтика</t>
  </si>
  <si>
    <t>Спартак Нл. - Нефтехимик</t>
  </si>
  <si>
    <t>Нефтехимик не забьет</t>
  </si>
  <si>
    <t>СКА-Энергия - Шинник</t>
  </si>
  <si>
    <t>Волгарь - ФК Уфа</t>
  </si>
  <si>
    <t>Мужчины. Турнир. Испания</t>
  </si>
  <si>
    <t>Испания - США</t>
  </si>
  <si>
    <t>Ф1(+11,5)</t>
  </si>
  <si>
    <t>78:100</t>
  </si>
  <si>
    <t>Динамо Зг. - Лудогорец</t>
  </si>
  <si>
    <t>Гонвед - Анжи</t>
  </si>
  <si>
    <t>Гонвед забьет</t>
  </si>
  <si>
    <t>Мужчины. Олимпиада</t>
  </si>
  <si>
    <t>Бразилия - Египет</t>
  </si>
  <si>
    <t>Адмира - Жальгирис</t>
  </si>
  <si>
    <t>Амкар - ЦСКА</t>
  </si>
  <si>
    <t>Ростов - Анжи</t>
  </si>
  <si>
    <t>Россия - Великобритания</t>
  </si>
  <si>
    <t>Ф1(-10,5)</t>
  </si>
  <si>
    <t xml:space="preserve">95:75 </t>
  </si>
  <si>
    <t>Шинник - Спартак Нл.</t>
  </si>
  <si>
    <t>Динамо К. - Фейеноорд</t>
  </si>
  <si>
    <t>Мужчины.Олимпиада.Разделка</t>
  </si>
  <si>
    <t>Победитель</t>
  </si>
  <si>
    <t>Велоспорт</t>
  </si>
  <si>
    <t>Уиггинс Б.</t>
  </si>
  <si>
    <t>Вердер - Гамбург</t>
  </si>
  <si>
    <t>Анжи - Витесс</t>
  </si>
  <si>
    <t xml:space="preserve">2:0 </t>
  </si>
  <si>
    <t>Мордовия - ФК Ростов</t>
  </si>
  <si>
    <t>ЦСКА - Зенит</t>
  </si>
  <si>
    <t>Кр. Советов - Кубань</t>
  </si>
  <si>
    <t>Фейеноорд - Динамо К.</t>
  </si>
  <si>
    <t>Проход Динамо</t>
  </si>
  <si>
    <t>ATP. Торонто</t>
  </si>
  <si>
    <t>Хаас - Налбандян</t>
  </si>
  <si>
    <t>Россия - Литва</t>
  </si>
  <si>
    <t>Ф1(-6)</t>
  </si>
  <si>
    <t>83:74</t>
  </si>
  <si>
    <t>Динамо М. - Данди Юн</t>
  </si>
  <si>
    <t>Зенит - Спартак М.</t>
  </si>
  <si>
    <t>Локомотив М. - Алания</t>
  </si>
  <si>
    <t>Амкар - Мордовия</t>
  </si>
  <si>
    <t>Петротрест - Химки</t>
  </si>
  <si>
    <t>Металлург-Кузбасс - СКА-Энергия</t>
  </si>
  <si>
    <t>Кубок Беларуси.</t>
  </si>
  <si>
    <t>Металлург Жл - Химик-СКА</t>
  </si>
  <si>
    <t>ТМ(7,5)</t>
  </si>
  <si>
    <t>11:1</t>
  </si>
  <si>
    <t>Кубок губернатора ТО</t>
  </si>
  <si>
    <t>ТХК - Критсалл Сар</t>
  </si>
  <si>
    <t>Шленск - Ганновер 96</t>
  </si>
  <si>
    <t>Шленск не забьет</t>
  </si>
  <si>
    <t>Анжи - Мордовия</t>
  </si>
  <si>
    <t>Мордовия не забьет</t>
  </si>
  <si>
    <t>ПСЖ - Бордо</t>
  </si>
  <si>
    <t>X2</t>
  </si>
  <si>
    <t>Торпедо М. - СКА-Энергия</t>
  </si>
  <si>
    <t>ИТ1М(1)</t>
  </si>
  <si>
    <t>Хапоэль - БАТЭ</t>
  </si>
  <si>
    <t>Селтик - Хельсинборг</t>
  </si>
  <si>
    <t>Суперкубок УЕФА</t>
  </si>
  <si>
    <t>Челси - Атлетико М.</t>
  </si>
  <si>
    <t>1:4</t>
  </si>
  <si>
    <t>Анализ ставок за август. Начальный банк 1000 ед.= 30000руб.= 100%</t>
  </si>
  <si>
    <t>Терек - Локомотив</t>
  </si>
  <si>
    <t>Кр. Советов - Зенит</t>
  </si>
  <si>
    <t>Генк - Видеотон</t>
  </si>
  <si>
    <t>Удинезе - Анжи</t>
  </si>
  <si>
    <t>ИТ2Б(1)</t>
  </si>
  <si>
    <t>Маритиму - Ньюкасл</t>
  </si>
  <si>
    <t>Бавария - Валенсия</t>
  </si>
  <si>
    <t>Барселона - Спартак</t>
  </si>
  <si>
    <t>ТБ(3,5)</t>
  </si>
  <si>
    <t>Монпелье - Арсенал</t>
  </si>
  <si>
    <t xml:space="preserve">Эвертон - Ньюкасл </t>
  </si>
  <si>
    <t xml:space="preserve">ЦСКА - Алания </t>
  </si>
  <si>
    <t xml:space="preserve">Заря - Шахтер Дн. </t>
  </si>
  <si>
    <t>Ф2(-2)</t>
  </si>
  <si>
    <t xml:space="preserve">Транмер - Ковентри </t>
  </si>
  <si>
    <t>КПР - Челси</t>
  </si>
  <si>
    <t xml:space="preserve">Англия - Норвегия </t>
  </si>
  <si>
    <t>Сиэтл - Чивас</t>
  </si>
  <si>
    <t>Шотландия - Сербия</t>
  </si>
  <si>
    <t>Молдавия - Англия</t>
  </si>
  <si>
    <t>Молдавия не забьет</t>
  </si>
  <si>
    <t>Россия - Сев. Ирландия</t>
  </si>
  <si>
    <t>Гости не забьют</t>
  </si>
  <si>
    <t>Спартак Нл. - Торпедо М.</t>
  </si>
  <si>
    <t>Нефтехимик - Химки</t>
  </si>
  <si>
    <t>Джокович - Вавринка</t>
  </si>
  <si>
    <t>3:0 по сетам</t>
  </si>
  <si>
    <t>Динамо М. - Авангард</t>
  </si>
  <si>
    <t>Атромитос - ПАОК</t>
  </si>
  <si>
    <t>Интер - Рома</t>
  </si>
  <si>
    <t>Локомотив - Спартак М.</t>
  </si>
  <si>
    <t>Ньюкасл - Астон Вилла</t>
  </si>
  <si>
    <t>Вилла не забьет</t>
  </si>
  <si>
    <t>Суонси - Сандерленд</t>
  </si>
  <si>
    <t xml:space="preserve"> Лига Европы</t>
  </si>
  <si>
    <t xml:space="preserve"> Лига Чемпионов</t>
  </si>
  <si>
    <t xml:space="preserve"> Чемпионат России</t>
  </si>
  <si>
    <t>ЧЕ-2013. До 21 года</t>
  </si>
  <si>
    <t>ЧМ-2014.Отборочные</t>
  </si>
  <si>
    <t xml:space="preserve"> ЧМ-2014. Отборочные</t>
  </si>
  <si>
    <t>ЧМ-2014. Отборочные</t>
  </si>
  <si>
    <t>Мужчины. US Open</t>
  </si>
  <si>
    <t xml:space="preserve"> Чемпионат Греции</t>
  </si>
  <si>
    <t xml:space="preserve">1:3 </t>
  </si>
  <si>
    <t xml:space="preserve">1:0 </t>
  </si>
  <si>
    <t>0:5</t>
  </si>
  <si>
    <t xml:space="preserve">0:0 </t>
  </si>
  <si>
    <t xml:space="preserve">3:2 </t>
  </si>
  <si>
    <t>Анализ ставок за сентябрь. Начальный банк 1000 ед.= 30000руб.= 100%</t>
  </si>
  <si>
    <t>ОХК Динамо - СКА</t>
  </si>
  <si>
    <t>ТБ(5)</t>
  </si>
  <si>
    <t>Тоттенхэм - КПР</t>
  </si>
  <si>
    <t>Атлетик Б. - Малага</t>
  </si>
  <si>
    <t>Кубок России</t>
  </si>
  <si>
    <t>Балтика - Зенит</t>
  </si>
  <si>
    <t>Бавария - Вольфсбург</t>
  </si>
  <si>
    <t>Салют - Спартак М.</t>
  </si>
  <si>
    <t>ТМ(2.5)</t>
  </si>
  <si>
    <t>Урал - Анжи</t>
  </si>
  <si>
    <t>Ф1(+1,5)</t>
  </si>
  <si>
    <t>Шахтер Дн. - Днепр</t>
  </si>
  <si>
    <t>Хоффенхайм - Аугсбург</t>
  </si>
  <si>
    <t>Транмер - Брентфорд</t>
  </si>
  <si>
    <t>Анжи - Волга НН</t>
  </si>
  <si>
    <t>П1П1</t>
  </si>
  <si>
    <t>Интер - Фиорентина</t>
  </si>
  <si>
    <t>Метал-Кузбасс - Химки</t>
  </si>
  <si>
    <t>Енисей - Балтика</t>
  </si>
  <si>
    <t>Бенфика - Барселона</t>
  </si>
  <si>
    <t>Арсенал - Олимпиакос</t>
  </si>
  <si>
    <t>МанСити - Боруссия Д.</t>
  </si>
  <si>
    <t>Эммен - Маастрихт</t>
  </si>
  <si>
    <t>Голландия</t>
  </si>
  <si>
    <t>Чемпионат Испани</t>
  </si>
  <si>
    <t>Бетис - Реал Сосьедад</t>
  </si>
  <si>
    <t>Рома - Аталанта</t>
  </si>
  <si>
    <t>Боруссия М. - Айнтрахт</t>
  </si>
  <si>
    <t>Атлетико М.- Малага</t>
  </si>
  <si>
    <t>Томь - Торпедо М.</t>
  </si>
  <si>
    <t>ULEB</t>
  </si>
  <si>
    <t>ЦСКА - Литувос Ритас</t>
  </si>
  <si>
    <t>Ф2(+17,5)</t>
  </si>
  <si>
    <t>75:73</t>
  </si>
  <si>
    <t>Россия - Португалия</t>
  </si>
  <si>
    <t>ТБ(2)</t>
  </si>
  <si>
    <t>Ирландия - Германия</t>
  </si>
  <si>
    <t>Автомобилист - СКА</t>
  </si>
  <si>
    <t>5:6</t>
  </si>
  <si>
    <t>Чемпионат Бразилии</t>
  </si>
  <si>
    <t>Сантос - Васку да Гама</t>
  </si>
  <si>
    <t>Спартак Нл. - Химки</t>
  </si>
  <si>
    <t>Ак Барс - ЦСКА</t>
  </si>
  <si>
    <t>5:2</t>
  </si>
  <si>
    <t>Англия.Чемпион-Лига.</t>
  </si>
  <si>
    <t>Шеффилд - Лидс</t>
  </si>
  <si>
    <t>Тоттенхэм - Челси</t>
  </si>
  <si>
    <t>2:4</t>
  </si>
  <si>
    <t>ФК Краснодар - Алания</t>
  </si>
  <si>
    <t>ЦСКА - Рубин</t>
  </si>
  <si>
    <t>Дженоа - Рома</t>
  </si>
  <si>
    <t>Ливерпуль - Анжи</t>
  </si>
  <si>
    <t>Локомотив - Амкар</t>
  </si>
  <si>
    <t>Спартак М. - Мордовия</t>
  </si>
  <si>
    <t>П1 в 1-м тайме</t>
  </si>
  <si>
    <t>Таврия - Шахтер</t>
  </si>
  <si>
    <t>Сельта - Депортиво</t>
  </si>
  <si>
    <t>Терек - ЦСКА</t>
  </si>
  <si>
    <t>Челси - Манчестер Юн.</t>
  </si>
  <si>
    <t>Швеция.1-й дивизион</t>
  </si>
  <si>
    <t>Ассириска - Хальмстад</t>
  </si>
  <si>
    <t>Кубань - ФК Краснодар</t>
  </si>
  <si>
    <t>Анализ ставок за октябрь. Начальный банк 1000 ед.= 30000руб.= 100%</t>
  </si>
  <si>
    <t>Динамо Р. - Динамо М.</t>
  </si>
  <si>
    <t>Днепр - Металлург Зп.</t>
  </si>
  <si>
    <t>Рубин - Волга</t>
  </si>
  <si>
    <t>Кубань - Кр. Советов</t>
  </si>
  <si>
    <t>Шахтер Дн. - Говерла-Закарпатье</t>
  </si>
  <si>
    <t>ТБ(3)</t>
  </si>
  <si>
    <t>Сандерленд - Вест Бромвич</t>
  </si>
  <si>
    <t>ФК Ростов - Мордовия</t>
  </si>
  <si>
    <t>Рубин-Интер</t>
  </si>
  <si>
    <t>Анжи - Удинезе</t>
  </si>
  <si>
    <t>Арсенал - Монпелье</t>
  </si>
  <si>
    <t>Андерлехт - Милан</t>
  </si>
  <si>
    <t>Спартак М. - Барселона</t>
  </si>
  <si>
    <t>Химки - Петротрест</t>
  </si>
  <si>
    <t>Торпедо М. - Урал</t>
  </si>
  <si>
    <t>Мордовия - Кубань</t>
  </si>
  <si>
    <t>Алания - Рубин</t>
  </si>
  <si>
    <t>Балтика - Томь</t>
  </si>
  <si>
    <t>Урал - Спартак Нл.</t>
  </si>
  <si>
    <t>Металлург Дн. - Шахтер Дн.</t>
  </si>
  <si>
    <t>Рубин - Кр. Советов</t>
  </si>
  <si>
    <t>Локомотив - Анжи</t>
  </si>
  <si>
    <t>Терек - Мордовия</t>
  </si>
  <si>
    <t>Панатинаикос - Химки</t>
  </si>
  <si>
    <t>Ф1(-5)</t>
  </si>
  <si>
    <t>Металлист - Русенборг</t>
  </si>
  <si>
    <t>Сибирь - Петротрест</t>
  </si>
  <si>
    <t>СКА-Энергия - Урал</t>
  </si>
  <si>
    <t>Алания - Волга НН.</t>
  </si>
  <si>
    <t>Анжи - Терек</t>
  </si>
  <si>
    <t>Мордовия - Рубин</t>
  </si>
  <si>
    <t>Зенит - ФК Ростов</t>
  </si>
  <si>
    <t xml:space="preserve"> КХЛ</t>
  </si>
  <si>
    <t xml:space="preserve"> Чемпионат Украины</t>
  </si>
  <si>
    <t xml:space="preserve">4:1 </t>
  </si>
  <si>
    <t>67:79</t>
  </si>
  <si>
    <t>Анализ ставок за ноябрь. Начальный банк 1000 ед.= 30000руб.= 100%</t>
  </si>
  <si>
    <t>Чемпионат Украины.</t>
  </si>
  <si>
    <t>Кривбасс - Шахтер Дн.</t>
  </si>
  <si>
    <t>Анализ ставок за декабрь. Начальный банк 1000 ед.= 30000руб.= 100%</t>
  </si>
  <si>
    <t>NBA</t>
  </si>
  <si>
    <t>Детройт - Милуоки</t>
  </si>
  <si>
    <t>Ф2(+5)</t>
  </si>
  <si>
    <t>96:94</t>
  </si>
  <si>
    <t>Эвертон - Челси</t>
  </si>
  <si>
    <t>7:3</t>
  </si>
  <si>
    <t>Автомобилист - Сибирь</t>
  </si>
  <si>
    <t>Оклахома - Даллас</t>
  </si>
  <si>
    <t>98:98</t>
  </si>
  <si>
    <t>Витязь - Спартак М.</t>
  </si>
  <si>
    <t>3:3</t>
  </si>
  <si>
    <t>Сток Сити - Ливерпуль</t>
  </si>
  <si>
    <t>1Х</t>
  </si>
  <si>
    <t>Сандерленд - МанСити</t>
  </si>
  <si>
    <t>Лейкерс - Нью-Йорк</t>
  </si>
  <si>
    <t>1-я половина П1</t>
  </si>
  <si>
    <t>51:49</t>
  </si>
  <si>
    <t>ВХЛ</t>
  </si>
  <si>
    <t xml:space="preserve">Лада Тл. - Молот-Прикамье </t>
  </si>
  <si>
    <t>Волейбол</t>
  </si>
  <si>
    <t>Белогорье - Динамо Кр.</t>
  </si>
  <si>
    <t>Ф2(+10,5)</t>
  </si>
  <si>
    <t>102:93</t>
  </si>
  <si>
    <t>Марсель - Сент-Этьен</t>
  </si>
  <si>
    <t>Чемпионат Турции</t>
  </si>
  <si>
    <t>Трабзонспор - Галатасарай</t>
  </si>
  <si>
    <t>Челси - Астон Вилла</t>
  </si>
  <si>
    <t>8:0</t>
  </si>
  <si>
    <t>Уиган - Арсенал</t>
  </si>
  <si>
    <t>Атлетико М. - Сельта</t>
  </si>
  <si>
    <t>П1/П1</t>
  </si>
  <si>
    <t>Кальяри - Ювентус</t>
  </si>
  <si>
    <t>Кальяри не забьет</t>
  </si>
  <si>
    <t>Райо Вальекано - Леванте</t>
  </si>
  <si>
    <t>Лидс - Челси</t>
  </si>
  <si>
    <t>Шальке-04 - Майнц</t>
  </si>
  <si>
    <t>Аугсбург - Бавария</t>
  </si>
  <si>
    <t>П2/П2</t>
  </si>
  <si>
    <t>Рединг - Арсенал</t>
  </si>
  <si>
    <t>Реал М. - Эспаньол</t>
  </si>
  <si>
    <t>Ф1(-2,5)</t>
  </si>
  <si>
    <t xml:space="preserve">Футбол </t>
  </si>
  <si>
    <t>Клубный ЧМ. Япония</t>
  </si>
  <si>
    <t>Коринтианс - Челси</t>
  </si>
  <si>
    <t>Ньюкасл - МанСити</t>
  </si>
  <si>
    <t>Россия - Чехия</t>
  </si>
  <si>
    <t>Орландо - Голден Стэйт</t>
  </si>
  <si>
    <t>99:85</t>
  </si>
  <si>
    <t>Клубный чемпионат мира</t>
  </si>
  <si>
    <t>Монтеррей - Челси</t>
  </si>
  <si>
    <t xml:space="preserve"> Кубок Английской Лиги</t>
  </si>
  <si>
    <t>Суонси - Мидлсбро</t>
  </si>
  <si>
    <t>Кубок Испании. 1/8 финала</t>
  </si>
  <si>
    <t>Осасуна - Валенсия</t>
  </si>
  <si>
    <t>Рубин - Спартак М</t>
  </si>
  <si>
    <t>Гандбол</t>
  </si>
  <si>
    <t>Женщины.ЧЕ</t>
  </si>
  <si>
    <t>Норвегия - Украина</t>
  </si>
  <si>
    <t>18:17</t>
  </si>
  <si>
    <t>Амкар - Кр. Советов</t>
  </si>
  <si>
    <t>Днепр - АИК</t>
  </si>
  <si>
    <t>обе не забьют</t>
  </si>
  <si>
    <t>Милан - Зенит</t>
  </si>
  <si>
    <t>Олимпиакос - Арсенал</t>
  </si>
  <si>
    <t>Брест - Марсель</t>
  </si>
  <si>
    <t>1X</t>
  </si>
  <si>
    <t>Анжи - ЦСКА</t>
  </si>
  <si>
    <t>КПР - Астон Вилла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</si>
</sst>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_р_."/>
    <numFmt numFmtId="187" formatCode="mmm/yyyy"/>
  </numFmts>
  <fonts count="26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3"/>
      <name val="Arial Cyr"/>
      <family val="0"/>
    </font>
    <font>
      <sz val="10"/>
      <color indexed="59"/>
      <name val="Arial Cyr"/>
      <family val="0"/>
    </font>
    <font>
      <sz val="8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0"/>
      <color indexed="17"/>
      <name val="Arial Cyr"/>
      <family val="0"/>
    </font>
    <font>
      <sz val="10"/>
      <color indexed="13"/>
      <name val="Arial"/>
      <family val="0"/>
    </font>
    <font>
      <b/>
      <sz val="18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7"/>
      <name val="Arial"/>
      <family val="0"/>
    </font>
    <font>
      <sz val="10"/>
      <color indexed="19"/>
      <name val="Arial Cyr"/>
      <family val="0"/>
    </font>
    <font>
      <sz val="11"/>
      <color indexed="52"/>
      <name val="Arial"/>
      <family val="0"/>
    </font>
    <font>
      <sz val="11"/>
      <color indexed="17"/>
      <name val="Arial"/>
      <family val="0"/>
    </font>
    <font>
      <sz val="11"/>
      <color indexed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5" borderId="0" xfId="0" applyFont="1" applyFill="1" applyAlignment="1" applyProtection="1">
      <alignment horizontal="center"/>
      <protection hidden="1" locked="0"/>
    </xf>
    <xf numFmtId="2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6" borderId="0" xfId="0" applyFill="1" applyAlignment="1">
      <alignment/>
    </xf>
    <xf numFmtId="2" fontId="0" fillId="2" borderId="0" xfId="0" applyNumberFormat="1" applyFill="1" applyAlignment="1">
      <alignment/>
    </xf>
    <xf numFmtId="0" fontId="12" fillId="7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2" fillId="7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5" fillId="2" borderId="0" xfId="0" applyFont="1" applyFill="1" applyAlignment="1">
      <alignment/>
    </xf>
    <xf numFmtId="0" fontId="16" fillId="2" borderId="0" xfId="15" applyFill="1" applyAlignment="1">
      <alignment/>
    </xf>
    <xf numFmtId="0" fontId="18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2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16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20" fontId="21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4" fontId="2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69"/>
  <sheetViews>
    <sheetView zoomScale="70" zoomScaleNormal="70" workbookViewId="0" topLeftCell="A22">
      <selection activeCell="D53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40910</v>
      </c>
      <c r="C3" s="6"/>
      <c r="D3" s="6" t="s">
        <v>81</v>
      </c>
      <c r="E3" s="13" t="s">
        <v>82</v>
      </c>
      <c r="F3" s="6" t="s">
        <v>83</v>
      </c>
      <c r="G3" s="26" t="s">
        <v>67</v>
      </c>
      <c r="H3" s="17">
        <v>1.9</v>
      </c>
      <c r="I3" s="9" t="s">
        <v>69</v>
      </c>
      <c r="J3" s="6">
        <v>80</v>
      </c>
      <c r="K3" s="6">
        <v>0</v>
      </c>
      <c r="L3" s="6"/>
    </row>
    <row r="4" spans="1:12" ht="12.75">
      <c r="A4" s="8">
        <v>2</v>
      </c>
      <c r="B4" s="21">
        <v>40910</v>
      </c>
      <c r="C4" s="6"/>
      <c r="D4" s="6" t="s">
        <v>8</v>
      </c>
      <c r="E4" s="13" t="s">
        <v>14</v>
      </c>
      <c r="F4" s="13" t="s">
        <v>84</v>
      </c>
      <c r="G4" s="26" t="s">
        <v>52</v>
      </c>
      <c r="H4" s="17">
        <v>1.95</v>
      </c>
      <c r="I4" s="22" t="s">
        <v>59</v>
      </c>
      <c r="J4" s="7">
        <v>80</v>
      </c>
      <c r="K4" s="6">
        <v>80</v>
      </c>
      <c r="L4" s="6"/>
    </row>
    <row r="5" spans="1:12" ht="12.75">
      <c r="A5" s="5">
        <v>3</v>
      </c>
      <c r="B5" s="21">
        <v>40910</v>
      </c>
      <c r="C5" s="6"/>
      <c r="D5" s="6" t="s">
        <v>8</v>
      </c>
      <c r="E5" s="6" t="s">
        <v>70</v>
      </c>
      <c r="F5" s="6" t="s">
        <v>85</v>
      </c>
      <c r="G5" s="6" t="s">
        <v>42</v>
      </c>
      <c r="H5" s="17">
        <v>1.6</v>
      </c>
      <c r="I5" s="10" t="s">
        <v>54</v>
      </c>
      <c r="J5" s="26">
        <v>100</v>
      </c>
      <c r="K5" s="6">
        <v>160</v>
      </c>
      <c r="L5" s="6"/>
    </row>
    <row r="6" spans="1:12" ht="12.75">
      <c r="A6" s="8">
        <v>4</v>
      </c>
      <c r="B6" s="21">
        <v>40910</v>
      </c>
      <c r="C6" s="6"/>
      <c r="D6" s="6" t="s">
        <v>8</v>
      </c>
      <c r="E6" s="13" t="s">
        <v>86</v>
      </c>
      <c r="F6" s="35" t="s">
        <v>87</v>
      </c>
      <c r="G6" s="6" t="s">
        <v>42</v>
      </c>
      <c r="H6" s="17">
        <v>1.8</v>
      </c>
      <c r="I6" s="10" t="s">
        <v>15</v>
      </c>
      <c r="J6" s="6">
        <v>90</v>
      </c>
      <c r="K6" s="6">
        <f>J6*H6</f>
        <v>162</v>
      </c>
      <c r="L6" s="6"/>
    </row>
    <row r="7" spans="1:12" ht="12.75">
      <c r="A7" s="5">
        <v>5</v>
      </c>
      <c r="B7" s="21">
        <v>40911</v>
      </c>
      <c r="C7" s="6"/>
      <c r="D7" s="6" t="s">
        <v>8</v>
      </c>
      <c r="E7" s="6" t="s">
        <v>14</v>
      </c>
      <c r="F7" s="6" t="s">
        <v>88</v>
      </c>
      <c r="G7" s="26" t="s">
        <v>37</v>
      </c>
      <c r="H7" s="17">
        <v>1.72</v>
      </c>
      <c r="I7" s="10" t="s">
        <v>80</v>
      </c>
      <c r="J7" s="6">
        <v>90</v>
      </c>
      <c r="K7" s="6">
        <f>J7*H7</f>
        <v>154.8</v>
      </c>
      <c r="L7" s="6"/>
    </row>
    <row r="8" spans="1:12" ht="14.25" customHeight="1">
      <c r="A8" s="8">
        <v>6</v>
      </c>
      <c r="B8" s="21">
        <v>40912</v>
      </c>
      <c r="D8" s="6" t="s">
        <v>8</v>
      </c>
      <c r="E8" s="6" t="s">
        <v>75</v>
      </c>
      <c r="F8" s="6" t="s">
        <v>89</v>
      </c>
      <c r="G8" s="26" t="s">
        <v>90</v>
      </c>
      <c r="H8" s="17">
        <v>1.75</v>
      </c>
      <c r="I8" s="9" t="s">
        <v>58</v>
      </c>
      <c r="J8" s="6">
        <v>90</v>
      </c>
      <c r="K8" s="6">
        <v>0</v>
      </c>
      <c r="L8" s="6"/>
    </row>
    <row r="9" spans="1:12" ht="12.75">
      <c r="A9" s="5">
        <v>7</v>
      </c>
      <c r="B9" s="21">
        <v>40912</v>
      </c>
      <c r="D9" s="6" t="s">
        <v>8</v>
      </c>
      <c r="E9" s="6" t="s">
        <v>55</v>
      </c>
      <c r="F9" s="6" t="s">
        <v>91</v>
      </c>
      <c r="G9" s="6" t="s">
        <v>13</v>
      </c>
      <c r="H9" s="17">
        <v>1.6</v>
      </c>
      <c r="I9" s="10" t="s">
        <v>38</v>
      </c>
      <c r="J9" s="6">
        <v>100</v>
      </c>
      <c r="K9" s="6">
        <v>160</v>
      </c>
      <c r="L9" s="6"/>
    </row>
    <row r="10" spans="1:12" ht="12.75">
      <c r="A10" s="8">
        <v>8</v>
      </c>
      <c r="B10" s="21">
        <v>40912</v>
      </c>
      <c r="D10" s="6" t="s">
        <v>8</v>
      </c>
      <c r="E10" s="6" t="s">
        <v>14</v>
      </c>
      <c r="F10" s="6" t="s">
        <v>92</v>
      </c>
      <c r="G10" s="6" t="s">
        <v>39</v>
      </c>
      <c r="H10" s="17">
        <v>1.7</v>
      </c>
      <c r="I10" s="9" t="s">
        <v>54</v>
      </c>
      <c r="J10" s="6">
        <v>90</v>
      </c>
      <c r="K10" s="6">
        <v>0</v>
      </c>
      <c r="L10" s="6"/>
    </row>
    <row r="11" spans="1:12" ht="12.75">
      <c r="A11" s="5">
        <v>9</v>
      </c>
      <c r="B11" s="21">
        <v>40913</v>
      </c>
      <c r="C11" s="6"/>
      <c r="D11" s="13" t="s">
        <v>36</v>
      </c>
      <c r="E11" s="13" t="s">
        <v>94</v>
      </c>
      <c r="F11" s="13" t="s">
        <v>93</v>
      </c>
      <c r="G11" s="13" t="s">
        <v>95</v>
      </c>
      <c r="H11" s="18">
        <v>1.6</v>
      </c>
      <c r="I11" s="9" t="s">
        <v>96</v>
      </c>
      <c r="J11" s="19">
        <v>100</v>
      </c>
      <c r="K11" s="19">
        <v>0</v>
      </c>
      <c r="L11" s="6"/>
    </row>
    <row r="12" spans="1:12" ht="12.75" customHeight="1">
      <c r="A12" s="8">
        <v>10</v>
      </c>
      <c r="B12" s="21">
        <v>40913</v>
      </c>
      <c r="C12" s="6"/>
      <c r="D12" s="6" t="s">
        <v>81</v>
      </c>
      <c r="E12" s="13" t="s">
        <v>23</v>
      </c>
      <c r="F12" s="6" t="s">
        <v>97</v>
      </c>
      <c r="G12" s="26" t="s">
        <v>13</v>
      </c>
      <c r="H12" s="18">
        <v>2.2</v>
      </c>
      <c r="I12" s="9" t="s">
        <v>64</v>
      </c>
      <c r="J12" s="19">
        <v>80</v>
      </c>
      <c r="K12" s="19">
        <v>0</v>
      </c>
      <c r="L12" s="6"/>
    </row>
    <row r="13" spans="1:12" ht="12.75" customHeight="1">
      <c r="A13" s="5">
        <v>11</v>
      </c>
      <c r="B13" s="21">
        <v>40914</v>
      </c>
      <c r="C13" s="6"/>
      <c r="D13" s="13" t="s">
        <v>8</v>
      </c>
      <c r="E13" s="13" t="s">
        <v>75</v>
      </c>
      <c r="F13" s="13" t="s">
        <v>98</v>
      </c>
      <c r="G13" s="26" t="s">
        <v>37</v>
      </c>
      <c r="H13" s="18">
        <v>1.72</v>
      </c>
      <c r="I13" s="10" t="s">
        <v>38</v>
      </c>
      <c r="J13" s="19">
        <v>90</v>
      </c>
      <c r="K13" s="19">
        <f>J13*H13</f>
        <v>154.8</v>
      </c>
      <c r="L13" s="6"/>
    </row>
    <row r="14" spans="1:12" ht="12.75" customHeight="1">
      <c r="A14" s="8">
        <v>12</v>
      </c>
      <c r="B14" s="20">
        <v>40914</v>
      </c>
      <c r="C14" s="16"/>
      <c r="D14" s="6" t="s">
        <v>22</v>
      </c>
      <c r="E14" s="6" t="s">
        <v>99</v>
      </c>
      <c r="F14" s="6" t="s">
        <v>100</v>
      </c>
      <c r="G14" s="26" t="s">
        <v>101</v>
      </c>
      <c r="H14" s="18">
        <v>1.8</v>
      </c>
      <c r="I14" s="9" t="s">
        <v>49</v>
      </c>
      <c r="J14" s="19">
        <v>90</v>
      </c>
      <c r="K14" s="19">
        <v>0</v>
      </c>
      <c r="L14" s="6"/>
    </row>
    <row r="15" spans="1:12" ht="12.75" customHeight="1">
      <c r="A15" s="5">
        <v>13</v>
      </c>
      <c r="B15" s="20">
        <v>40914</v>
      </c>
      <c r="C15" s="16"/>
      <c r="D15" s="6" t="s">
        <v>43</v>
      </c>
      <c r="E15" s="13" t="s">
        <v>102</v>
      </c>
      <c r="F15" s="6" t="s">
        <v>103</v>
      </c>
      <c r="G15" s="6" t="s">
        <v>47</v>
      </c>
      <c r="H15" s="18">
        <v>1.55</v>
      </c>
      <c r="I15" s="10" t="s">
        <v>45</v>
      </c>
      <c r="J15" s="19">
        <v>100</v>
      </c>
      <c r="K15" s="19">
        <v>155</v>
      </c>
      <c r="L15" s="6"/>
    </row>
    <row r="16" spans="1:12" ht="12.75" customHeight="1">
      <c r="A16" s="8">
        <v>14</v>
      </c>
      <c r="B16" s="20">
        <v>40914</v>
      </c>
      <c r="C16" s="16"/>
      <c r="D16" s="6" t="s">
        <v>8</v>
      </c>
      <c r="E16" s="6" t="s">
        <v>104</v>
      </c>
      <c r="F16" s="6" t="s">
        <v>105</v>
      </c>
      <c r="G16" s="6" t="s">
        <v>44</v>
      </c>
      <c r="H16" s="18">
        <v>1.65</v>
      </c>
      <c r="I16" s="10" t="s">
        <v>49</v>
      </c>
      <c r="J16" s="19">
        <v>100</v>
      </c>
      <c r="K16" s="19">
        <v>165</v>
      </c>
      <c r="L16" s="6"/>
    </row>
    <row r="17" spans="1:12" ht="15" customHeight="1">
      <c r="A17" s="5">
        <v>15</v>
      </c>
      <c r="B17" s="20">
        <v>40914</v>
      </c>
      <c r="C17" s="16"/>
      <c r="D17" s="6" t="s">
        <v>8</v>
      </c>
      <c r="E17" s="26" t="s">
        <v>41</v>
      </c>
      <c r="F17" s="26" t="s">
        <v>106</v>
      </c>
      <c r="G17" s="6" t="s">
        <v>78</v>
      </c>
      <c r="H17" s="18">
        <v>1.75</v>
      </c>
      <c r="I17" s="9" t="s">
        <v>65</v>
      </c>
      <c r="J17" s="19">
        <v>90</v>
      </c>
      <c r="K17" s="6">
        <v>0</v>
      </c>
      <c r="L17" s="6"/>
    </row>
    <row r="18" spans="1:12" ht="12.75" customHeight="1">
      <c r="A18" s="8">
        <v>16</v>
      </c>
      <c r="B18" s="20">
        <v>40914</v>
      </c>
      <c r="C18" s="16"/>
      <c r="D18" s="6" t="s">
        <v>8</v>
      </c>
      <c r="E18" s="26" t="s">
        <v>104</v>
      </c>
      <c r="F18" s="6" t="s">
        <v>107</v>
      </c>
      <c r="G18" s="6" t="s">
        <v>13</v>
      </c>
      <c r="H18" s="18">
        <v>1.65</v>
      </c>
      <c r="I18" s="22" t="s">
        <v>17</v>
      </c>
      <c r="J18" s="19">
        <v>100</v>
      </c>
      <c r="K18" s="19">
        <v>100</v>
      </c>
      <c r="L18" s="6"/>
    </row>
    <row r="19" spans="1:12" ht="15.75" customHeight="1">
      <c r="A19" s="5">
        <v>17</v>
      </c>
      <c r="B19" s="20">
        <v>40915</v>
      </c>
      <c r="C19" s="15"/>
      <c r="D19" s="6" t="s">
        <v>8</v>
      </c>
      <c r="E19" s="6" t="s">
        <v>46</v>
      </c>
      <c r="F19" s="16" t="s">
        <v>108</v>
      </c>
      <c r="G19" s="6" t="s">
        <v>48</v>
      </c>
      <c r="H19" s="18">
        <v>1.7</v>
      </c>
      <c r="I19" s="9" t="s">
        <v>66</v>
      </c>
      <c r="J19" s="19">
        <v>90</v>
      </c>
      <c r="K19" s="19">
        <v>0</v>
      </c>
      <c r="L19" s="6"/>
    </row>
    <row r="20" spans="1:12" ht="15.75" customHeight="1">
      <c r="A20" s="8">
        <v>18</v>
      </c>
      <c r="B20" s="20">
        <v>40915</v>
      </c>
      <c r="C20" s="15"/>
      <c r="D20" s="6" t="s">
        <v>8</v>
      </c>
      <c r="E20" s="13" t="s">
        <v>16</v>
      </c>
      <c r="F20" s="6" t="s">
        <v>109</v>
      </c>
      <c r="G20" s="6" t="s">
        <v>47</v>
      </c>
      <c r="H20" s="18">
        <v>1.95</v>
      </c>
      <c r="I20" s="9" t="s">
        <v>12</v>
      </c>
      <c r="J20" s="19">
        <v>80</v>
      </c>
      <c r="K20" s="19">
        <v>0</v>
      </c>
      <c r="L20" s="6"/>
    </row>
    <row r="21" spans="1:12" ht="15" customHeight="1">
      <c r="A21" s="5">
        <v>19</v>
      </c>
      <c r="B21" s="20">
        <v>40916</v>
      </c>
      <c r="C21" s="15"/>
      <c r="D21" s="13" t="s">
        <v>8</v>
      </c>
      <c r="E21" s="13" t="s">
        <v>46</v>
      </c>
      <c r="F21" s="6" t="s">
        <v>110</v>
      </c>
      <c r="G21" s="6" t="s">
        <v>52</v>
      </c>
      <c r="H21" s="18">
        <v>1.85</v>
      </c>
      <c r="I21" s="22" t="s">
        <v>57</v>
      </c>
      <c r="J21" s="19">
        <v>90</v>
      </c>
      <c r="K21" s="19">
        <v>90</v>
      </c>
      <c r="L21" s="6"/>
    </row>
    <row r="22" spans="1:12" ht="12.75">
      <c r="A22" s="5">
        <v>20</v>
      </c>
      <c r="B22" s="20">
        <v>40917</v>
      </c>
      <c r="C22" s="26"/>
      <c r="D22" s="6" t="s">
        <v>8</v>
      </c>
      <c r="E22" s="13" t="s">
        <v>16</v>
      </c>
      <c r="F22" s="7" t="s">
        <v>111</v>
      </c>
      <c r="G22" s="6" t="s">
        <v>112</v>
      </c>
      <c r="H22" s="18">
        <v>1.55</v>
      </c>
      <c r="I22" s="9" t="s">
        <v>17</v>
      </c>
      <c r="J22" s="19">
        <v>100</v>
      </c>
      <c r="K22" s="19">
        <v>0</v>
      </c>
      <c r="L22" s="6"/>
    </row>
    <row r="23" spans="1:12" ht="12.75">
      <c r="A23" s="5">
        <v>21</v>
      </c>
      <c r="B23" s="20">
        <v>40917</v>
      </c>
      <c r="C23" s="26"/>
      <c r="D23" s="6" t="s">
        <v>8</v>
      </c>
      <c r="E23" s="13" t="s">
        <v>41</v>
      </c>
      <c r="F23" s="26" t="s">
        <v>113</v>
      </c>
      <c r="G23" s="14" t="s">
        <v>114</v>
      </c>
      <c r="H23" s="18">
        <v>2.06</v>
      </c>
      <c r="I23" s="10" t="s">
        <v>38</v>
      </c>
      <c r="J23" s="26">
        <v>90</v>
      </c>
      <c r="K23" s="26">
        <f>J23*H23</f>
        <v>185.4</v>
      </c>
      <c r="L23" s="6"/>
    </row>
    <row r="24" spans="1:12" ht="12.75">
      <c r="A24" s="5">
        <v>22</v>
      </c>
      <c r="B24" s="20">
        <v>40918</v>
      </c>
      <c r="C24" s="6"/>
      <c r="D24" s="6" t="s">
        <v>8</v>
      </c>
      <c r="E24" s="6" t="s">
        <v>115</v>
      </c>
      <c r="F24" s="6" t="s">
        <v>116</v>
      </c>
      <c r="G24" s="14" t="s">
        <v>117</v>
      </c>
      <c r="H24" s="18">
        <v>1.75</v>
      </c>
      <c r="I24" s="22" t="s">
        <v>17</v>
      </c>
      <c r="J24" s="19">
        <v>80</v>
      </c>
      <c r="K24" s="19">
        <v>80</v>
      </c>
      <c r="L24" s="6"/>
    </row>
    <row r="25" spans="1:12" ht="12.75">
      <c r="A25" s="5">
        <v>23</v>
      </c>
      <c r="B25" s="20">
        <v>40919</v>
      </c>
      <c r="C25" s="6"/>
      <c r="D25" s="6" t="s">
        <v>8</v>
      </c>
      <c r="E25" s="6" t="s">
        <v>118</v>
      </c>
      <c r="F25" s="6" t="s">
        <v>119</v>
      </c>
      <c r="G25" s="14" t="s">
        <v>52</v>
      </c>
      <c r="H25" s="18">
        <v>1.6</v>
      </c>
      <c r="I25" s="22" t="s">
        <v>59</v>
      </c>
      <c r="J25" s="19">
        <v>100</v>
      </c>
      <c r="K25" s="19">
        <v>100</v>
      </c>
      <c r="L25" s="6"/>
    </row>
    <row r="26" spans="1:12" ht="12.75">
      <c r="A26" s="5">
        <v>24</v>
      </c>
      <c r="B26" s="20">
        <v>40919</v>
      </c>
      <c r="C26" s="6"/>
      <c r="D26" s="6" t="s">
        <v>8</v>
      </c>
      <c r="E26" s="13" t="s">
        <v>120</v>
      </c>
      <c r="F26" s="6" t="s">
        <v>121</v>
      </c>
      <c r="G26" s="6" t="s">
        <v>71</v>
      </c>
      <c r="H26" s="18">
        <v>2.03</v>
      </c>
      <c r="I26" s="9" t="s">
        <v>57</v>
      </c>
      <c r="J26" s="19">
        <v>80</v>
      </c>
      <c r="K26" s="19">
        <v>0</v>
      </c>
      <c r="L26" s="6"/>
    </row>
    <row r="27" spans="1:11" ht="12.75">
      <c r="A27" s="5">
        <v>25</v>
      </c>
      <c r="B27" s="20">
        <v>40920</v>
      </c>
      <c r="D27" s="6" t="s">
        <v>8</v>
      </c>
      <c r="E27" s="13" t="s">
        <v>75</v>
      </c>
      <c r="F27" t="s">
        <v>122</v>
      </c>
      <c r="G27" s="14" t="s">
        <v>123</v>
      </c>
      <c r="H27" s="18">
        <v>1.65</v>
      </c>
      <c r="I27" s="9" t="s">
        <v>66</v>
      </c>
      <c r="J27" s="19">
        <v>90</v>
      </c>
      <c r="K27" s="19">
        <v>0</v>
      </c>
    </row>
    <row r="28" spans="1:11" ht="12.75">
      <c r="A28" s="5">
        <v>26</v>
      </c>
      <c r="B28" s="20">
        <v>40921</v>
      </c>
      <c r="D28" s="6" t="s">
        <v>43</v>
      </c>
      <c r="E28" t="s">
        <v>124</v>
      </c>
      <c r="F28" s="6" t="s">
        <v>125</v>
      </c>
      <c r="G28" s="6" t="s">
        <v>53</v>
      </c>
      <c r="H28" s="18">
        <v>1.9</v>
      </c>
      <c r="I28" s="10" t="s">
        <v>126</v>
      </c>
      <c r="J28" s="19">
        <v>90</v>
      </c>
      <c r="K28" s="19">
        <f>J28*H28</f>
        <v>171</v>
      </c>
    </row>
    <row r="29" spans="1:11" ht="12.75">
      <c r="A29" s="5">
        <v>27</v>
      </c>
      <c r="B29" s="20">
        <v>40922</v>
      </c>
      <c r="D29" s="6" t="s">
        <v>8</v>
      </c>
      <c r="E29" s="13" t="s">
        <v>127</v>
      </c>
      <c r="F29" s="6" t="s">
        <v>128</v>
      </c>
      <c r="G29" s="14" t="s">
        <v>47</v>
      </c>
      <c r="H29" s="17">
        <v>1.75</v>
      </c>
      <c r="I29" s="10" t="s">
        <v>15</v>
      </c>
      <c r="J29" s="19">
        <v>90</v>
      </c>
      <c r="K29" s="19">
        <f>J29*H29</f>
        <v>157.5</v>
      </c>
    </row>
    <row r="30" spans="1:11" ht="12.75">
      <c r="A30" s="5">
        <v>28</v>
      </c>
      <c r="B30" s="20">
        <v>40922</v>
      </c>
      <c r="D30" s="6" t="s">
        <v>8</v>
      </c>
      <c r="E30" s="13" t="s">
        <v>73</v>
      </c>
      <c r="F30" s="6" t="s">
        <v>129</v>
      </c>
      <c r="G30" s="14" t="s">
        <v>68</v>
      </c>
      <c r="H30" s="17">
        <v>1.65</v>
      </c>
      <c r="I30" s="10" t="s">
        <v>62</v>
      </c>
      <c r="J30" s="19">
        <v>100</v>
      </c>
      <c r="K30" s="19">
        <v>165</v>
      </c>
    </row>
    <row r="31" spans="1:11" ht="12.75" customHeight="1">
      <c r="A31" s="5">
        <v>29</v>
      </c>
      <c r="B31" s="20">
        <v>40923</v>
      </c>
      <c r="D31" s="6" t="s">
        <v>8</v>
      </c>
      <c r="E31" s="13" t="s">
        <v>46</v>
      </c>
      <c r="F31" s="6" t="s">
        <v>130</v>
      </c>
      <c r="G31" s="14" t="s">
        <v>13</v>
      </c>
      <c r="H31" s="17">
        <v>1.6</v>
      </c>
      <c r="I31" s="9" t="s">
        <v>57</v>
      </c>
      <c r="J31" s="19">
        <v>100</v>
      </c>
      <c r="K31" s="19">
        <v>0</v>
      </c>
    </row>
    <row r="32" spans="1:11" ht="12.75">
      <c r="A32" s="5">
        <v>30</v>
      </c>
      <c r="B32" s="20">
        <v>40924</v>
      </c>
      <c r="D32" s="6" t="s">
        <v>8</v>
      </c>
      <c r="E32" t="s">
        <v>16</v>
      </c>
      <c r="F32" t="s">
        <v>131</v>
      </c>
      <c r="G32" s="6" t="s">
        <v>53</v>
      </c>
      <c r="H32" s="17">
        <v>2</v>
      </c>
      <c r="I32" s="9" t="s">
        <v>31</v>
      </c>
      <c r="J32" s="19">
        <v>80</v>
      </c>
      <c r="K32" s="19">
        <v>0</v>
      </c>
    </row>
    <row r="33" spans="1:11" ht="12.75">
      <c r="A33" s="5">
        <v>31</v>
      </c>
      <c r="B33" s="20">
        <v>40925</v>
      </c>
      <c r="C33" s="6"/>
      <c r="D33" s="6" t="s">
        <v>133</v>
      </c>
      <c r="E33" s="6" t="s">
        <v>94</v>
      </c>
      <c r="F33" s="6" t="s">
        <v>132</v>
      </c>
      <c r="G33" s="6" t="s">
        <v>42</v>
      </c>
      <c r="H33" s="17">
        <v>1.75</v>
      </c>
      <c r="I33" s="10" t="s">
        <v>74</v>
      </c>
      <c r="J33" s="19">
        <v>90</v>
      </c>
      <c r="K33" s="19">
        <f>J33*H33</f>
        <v>157.5</v>
      </c>
    </row>
    <row r="34" spans="1:11" ht="12.75">
      <c r="A34" s="5">
        <v>32</v>
      </c>
      <c r="B34" s="20">
        <v>40926</v>
      </c>
      <c r="C34" s="6"/>
      <c r="D34" s="6" t="s">
        <v>22</v>
      </c>
      <c r="E34" s="6" t="s">
        <v>134</v>
      </c>
      <c r="F34" s="6" t="s">
        <v>135</v>
      </c>
      <c r="G34" s="6" t="s">
        <v>136</v>
      </c>
      <c r="H34" s="17">
        <v>1.78</v>
      </c>
      <c r="I34" s="9" t="s">
        <v>137</v>
      </c>
      <c r="J34" s="19">
        <v>80</v>
      </c>
      <c r="K34" s="19">
        <v>0</v>
      </c>
    </row>
    <row r="35" spans="1:11" ht="12.75">
      <c r="A35" s="5">
        <v>33</v>
      </c>
      <c r="B35" s="20">
        <v>40926</v>
      </c>
      <c r="C35" s="6"/>
      <c r="D35" s="6" t="s">
        <v>8</v>
      </c>
      <c r="E35" s="6" t="s">
        <v>138</v>
      </c>
      <c r="F35" s="6" t="s">
        <v>139</v>
      </c>
      <c r="G35" s="6" t="s">
        <v>47</v>
      </c>
      <c r="H35" s="17">
        <v>1.9</v>
      </c>
      <c r="I35" s="9" t="s">
        <v>61</v>
      </c>
      <c r="J35" s="19">
        <v>80</v>
      </c>
      <c r="K35" s="19">
        <v>0</v>
      </c>
    </row>
    <row r="36" spans="1:11" ht="12.75">
      <c r="A36" s="5">
        <v>34</v>
      </c>
      <c r="B36" s="20">
        <v>40927</v>
      </c>
      <c r="C36" s="6"/>
      <c r="D36" s="6" t="s">
        <v>8</v>
      </c>
      <c r="E36" s="6" t="s">
        <v>77</v>
      </c>
      <c r="F36" s="6" t="s">
        <v>140</v>
      </c>
      <c r="G36" s="6" t="s">
        <v>34</v>
      </c>
      <c r="H36" s="17">
        <v>1.97</v>
      </c>
      <c r="I36" s="10" t="s">
        <v>45</v>
      </c>
      <c r="J36" s="19">
        <v>90</v>
      </c>
      <c r="K36" s="19">
        <f>J36*H36</f>
        <v>177.3</v>
      </c>
    </row>
    <row r="37" spans="1:11" ht="12.75">
      <c r="A37" s="5">
        <v>35</v>
      </c>
      <c r="B37" s="20">
        <v>40928</v>
      </c>
      <c r="C37" s="6"/>
      <c r="D37" s="6" t="s">
        <v>43</v>
      </c>
      <c r="E37" s="6" t="s">
        <v>141</v>
      </c>
      <c r="F37" s="6" t="s">
        <v>142</v>
      </c>
      <c r="G37" s="6" t="s">
        <v>143</v>
      </c>
      <c r="H37" s="17">
        <v>1.6</v>
      </c>
      <c r="I37" s="10" t="s">
        <v>144</v>
      </c>
      <c r="J37" s="19">
        <v>100</v>
      </c>
      <c r="K37" s="19">
        <v>160</v>
      </c>
    </row>
    <row r="38" spans="1:11" ht="12.75">
      <c r="A38" s="5">
        <v>36</v>
      </c>
      <c r="B38" s="20">
        <v>40928</v>
      </c>
      <c r="C38" s="6"/>
      <c r="D38" s="6" t="s">
        <v>43</v>
      </c>
      <c r="E38" s="6" t="s">
        <v>145</v>
      </c>
      <c r="F38" s="6" t="s">
        <v>146</v>
      </c>
      <c r="G38" s="36" t="s">
        <v>15</v>
      </c>
      <c r="H38" s="17">
        <v>1.65</v>
      </c>
      <c r="I38" s="10" t="s">
        <v>15</v>
      </c>
      <c r="J38" s="19">
        <v>100</v>
      </c>
      <c r="K38" s="19">
        <v>165</v>
      </c>
    </row>
    <row r="39" spans="1:11" ht="12.75">
      <c r="A39" s="5">
        <v>37</v>
      </c>
      <c r="B39" s="20">
        <v>40929</v>
      </c>
      <c r="C39" s="6"/>
      <c r="D39" s="6" t="s">
        <v>8</v>
      </c>
      <c r="E39" s="6" t="s">
        <v>14</v>
      </c>
      <c r="F39" s="6" t="s">
        <v>147</v>
      </c>
      <c r="G39" s="6" t="s">
        <v>60</v>
      </c>
      <c r="H39" s="17">
        <v>1.9</v>
      </c>
      <c r="I39" s="10" t="s">
        <v>12</v>
      </c>
      <c r="J39" s="19">
        <v>90</v>
      </c>
      <c r="K39" s="19">
        <f>J39*H39</f>
        <v>171</v>
      </c>
    </row>
    <row r="40" spans="1:11" ht="12.75">
      <c r="A40" s="5">
        <v>38</v>
      </c>
      <c r="B40" s="20">
        <v>40929</v>
      </c>
      <c r="C40" s="6"/>
      <c r="D40" s="6" t="s">
        <v>8</v>
      </c>
      <c r="E40" s="6" t="s">
        <v>79</v>
      </c>
      <c r="F40" s="6" t="s">
        <v>148</v>
      </c>
      <c r="G40" s="6" t="s">
        <v>44</v>
      </c>
      <c r="H40" s="17">
        <v>2</v>
      </c>
      <c r="I40" s="9" t="s">
        <v>50</v>
      </c>
      <c r="J40" s="19">
        <v>80</v>
      </c>
      <c r="K40" s="19">
        <v>0</v>
      </c>
    </row>
    <row r="41" spans="1:11" ht="12.75">
      <c r="A41" s="5">
        <v>39</v>
      </c>
      <c r="B41" s="20">
        <v>40930</v>
      </c>
      <c r="C41" s="6"/>
      <c r="D41" s="6" t="s">
        <v>8</v>
      </c>
      <c r="E41" s="6" t="s">
        <v>16</v>
      </c>
      <c r="F41" s="6" t="s">
        <v>149</v>
      </c>
      <c r="G41" s="6" t="s">
        <v>13</v>
      </c>
      <c r="H41" s="17">
        <v>1.75</v>
      </c>
      <c r="I41" s="22" t="s">
        <v>17</v>
      </c>
      <c r="J41" s="19">
        <v>90</v>
      </c>
      <c r="K41" s="19">
        <v>90</v>
      </c>
    </row>
    <row r="42" spans="1:11" ht="12.75">
      <c r="A42" s="5">
        <v>40</v>
      </c>
      <c r="B42" s="20">
        <v>40930</v>
      </c>
      <c r="C42" s="6"/>
      <c r="D42" s="6" t="s">
        <v>8</v>
      </c>
      <c r="E42" s="6" t="s">
        <v>16</v>
      </c>
      <c r="F42" s="6" t="s">
        <v>150</v>
      </c>
      <c r="G42" s="6" t="s">
        <v>42</v>
      </c>
      <c r="H42" s="17">
        <v>2.5</v>
      </c>
      <c r="I42" s="9" t="s">
        <v>12</v>
      </c>
      <c r="J42" s="19">
        <v>70</v>
      </c>
      <c r="K42" s="19">
        <v>0</v>
      </c>
    </row>
    <row r="43" spans="1:11" ht="12.75">
      <c r="A43" s="5">
        <v>41</v>
      </c>
      <c r="B43" s="20">
        <v>40930</v>
      </c>
      <c r="C43" s="6"/>
      <c r="D43" s="6" t="s">
        <v>8</v>
      </c>
      <c r="E43" s="6" t="s">
        <v>46</v>
      </c>
      <c r="F43" s="6" t="s">
        <v>151</v>
      </c>
      <c r="G43" s="6" t="s">
        <v>52</v>
      </c>
      <c r="H43" s="17">
        <v>1.7</v>
      </c>
      <c r="I43" s="10" t="s">
        <v>40</v>
      </c>
      <c r="J43" s="19">
        <v>90</v>
      </c>
      <c r="K43" s="19">
        <f>J43*H43</f>
        <v>153</v>
      </c>
    </row>
    <row r="44" spans="1:11" ht="12.75">
      <c r="A44" s="5">
        <v>42</v>
      </c>
      <c r="B44" s="20">
        <v>40932</v>
      </c>
      <c r="C44" s="6"/>
      <c r="D44" s="6" t="s">
        <v>22</v>
      </c>
      <c r="E44" s="6" t="s">
        <v>76</v>
      </c>
      <c r="F44" s="6" t="s">
        <v>152</v>
      </c>
      <c r="G44" s="6" t="s">
        <v>39</v>
      </c>
      <c r="H44" s="17">
        <v>1.8</v>
      </c>
      <c r="I44" s="9" t="s">
        <v>17</v>
      </c>
      <c r="J44" s="19">
        <v>90</v>
      </c>
      <c r="K44" s="19">
        <v>0</v>
      </c>
    </row>
    <row r="45" spans="1:11" ht="12.75">
      <c r="A45" s="5">
        <v>43</v>
      </c>
      <c r="B45" s="20">
        <v>40932</v>
      </c>
      <c r="C45" s="6"/>
      <c r="D45" s="6" t="s">
        <v>8</v>
      </c>
      <c r="E45" s="6" t="s">
        <v>153</v>
      </c>
      <c r="F45" s="6" t="s">
        <v>154</v>
      </c>
      <c r="G45" s="6" t="s">
        <v>42</v>
      </c>
      <c r="H45" s="17">
        <v>1.6</v>
      </c>
      <c r="I45" s="22" t="s">
        <v>38</v>
      </c>
      <c r="J45" s="19">
        <v>100</v>
      </c>
      <c r="K45" s="19">
        <v>100</v>
      </c>
    </row>
    <row r="46" spans="1:11" ht="12.75">
      <c r="A46" s="5">
        <v>44</v>
      </c>
      <c r="B46" s="20">
        <v>40934</v>
      </c>
      <c r="C46" s="6"/>
      <c r="D46" s="6" t="s">
        <v>43</v>
      </c>
      <c r="E46" s="6" t="s">
        <v>155</v>
      </c>
      <c r="F46" s="6" t="s">
        <v>156</v>
      </c>
      <c r="G46" s="6" t="s">
        <v>157</v>
      </c>
      <c r="H46" s="17">
        <v>1.71</v>
      </c>
      <c r="I46" s="10" t="s">
        <v>158</v>
      </c>
      <c r="J46" s="19">
        <v>90</v>
      </c>
      <c r="K46" s="19">
        <f>J46*H46</f>
        <v>153.9</v>
      </c>
    </row>
    <row r="47" spans="1:11" ht="12.75">
      <c r="A47" s="5">
        <v>45</v>
      </c>
      <c r="B47" s="20">
        <v>40935</v>
      </c>
      <c r="C47" s="6"/>
      <c r="D47" s="6" t="s">
        <v>8</v>
      </c>
      <c r="E47" s="6" t="s">
        <v>159</v>
      </c>
      <c r="F47" s="6" t="s">
        <v>160</v>
      </c>
      <c r="G47" s="6" t="s">
        <v>63</v>
      </c>
      <c r="H47" s="17">
        <v>2.05</v>
      </c>
      <c r="I47" s="10" t="s">
        <v>59</v>
      </c>
      <c r="J47" s="19">
        <v>80</v>
      </c>
      <c r="K47" s="19">
        <f>J47*H47</f>
        <v>164</v>
      </c>
    </row>
    <row r="48" spans="1:11" ht="12.75">
      <c r="A48" s="5">
        <v>46</v>
      </c>
      <c r="B48" s="20">
        <v>40936</v>
      </c>
      <c r="C48" s="6"/>
      <c r="D48" s="6" t="s">
        <v>43</v>
      </c>
      <c r="E48" s="6" t="s">
        <v>141</v>
      </c>
      <c r="F48" s="6" t="s">
        <v>161</v>
      </c>
      <c r="G48" s="6" t="s">
        <v>47</v>
      </c>
      <c r="H48" s="17">
        <v>1.75</v>
      </c>
      <c r="I48" s="10" t="s">
        <v>15</v>
      </c>
      <c r="J48" s="19">
        <v>90</v>
      </c>
      <c r="K48" s="19">
        <f>J48*H48</f>
        <v>157.5</v>
      </c>
    </row>
    <row r="49" spans="1:11" ht="12.75">
      <c r="A49" s="5">
        <v>47</v>
      </c>
      <c r="B49" s="20">
        <v>40936</v>
      </c>
      <c r="C49" s="6"/>
      <c r="D49" s="6" t="s">
        <v>8</v>
      </c>
      <c r="E49" s="6" t="s">
        <v>41</v>
      </c>
      <c r="F49" s="6" t="s">
        <v>162</v>
      </c>
      <c r="G49" s="6" t="s">
        <v>13</v>
      </c>
      <c r="H49" s="17">
        <v>2.1</v>
      </c>
      <c r="I49" s="22" t="s">
        <v>17</v>
      </c>
      <c r="J49" s="19">
        <v>80</v>
      </c>
      <c r="K49" s="19">
        <v>80</v>
      </c>
    </row>
    <row r="50" spans="1:11" ht="12.75">
      <c r="A50" s="5">
        <v>48</v>
      </c>
      <c r="B50" s="20">
        <v>40937</v>
      </c>
      <c r="C50" s="6"/>
      <c r="D50" s="6" t="s">
        <v>8</v>
      </c>
      <c r="E50" s="6" t="s">
        <v>46</v>
      </c>
      <c r="F50" s="6" t="s">
        <v>163</v>
      </c>
      <c r="G50" s="6" t="s">
        <v>56</v>
      </c>
      <c r="H50" s="17">
        <v>1.6</v>
      </c>
      <c r="I50" s="10" t="s">
        <v>38</v>
      </c>
      <c r="J50" s="19">
        <v>100</v>
      </c>
      <c r="K50" s="19">
        <v>160</v>
      </c>
    </row>
    <row r="51" spans="1:11" ht="12.75">
      <c r="A51" s="5">
        <v>49</v>
      </c>
      <c r="B51" s="20">
        <v>40937</v>
      </c>
      <c r="C51" s="6"/>
      <c r="D51" s="6" t="s">
        <v>8</v>
      </c>
      <c r="E51" s="6" t="s">
        <v>159</v>
      </c>
      <c r="F51" s="6" t="s">
        <v>164</v>
      </c>
      <c r="G51" s="6" t="s">
        <v>48</v>
      </c>
      <c r="H51" s="17">
        <v>1.65</v>
      </c>
      <c r="I51" s="10" t="s">
        <v>57</v>
      </c>
      <c r="J51" s="19">
        <v>100</v>
      </c>
      <c r="K51" s="19">
        <v>165</v>
      </c>
    </row>
    <row r="52" spans="1:11" ht="12.75">
      <c r="A52" s="5">
        <v>50</v>
      </c>
      <c r="B52" s="20">
        <v>40938</v>
      </c>
      <c r="C52" s="6"/>
      <c r="D52" s="6" t="s">
        <v>8</v>
      </c>
      <c r="E52" s="6" t="s">
        <v>159</v>
      </c>
      <c r="F52" s="6" t="s">
        <v>165</v>
      </c>
      <c r="G52" s="6" t="s">
        <v>166</v>
      </c>
      <c r="H52" s="17">
        <v>1.85</v>
      </c>
      <c r="I52" s="9" t="s">
        <v>15</v>
      </c>
      <c r="J52" s="19">
        <v>80</v>
      </c>
      <c r="K52" s="19">
        <v>0</v>
      </c>
    </row>
    <row r="53" spans="1:11" ht="12.75">
      <c r="A53" s="5">
        <v>51</v>
      </c>
      <c r="B53" s="20">
        <v>40939</v>
      </c>
      <c r="C53" s="6"/>
      <c r="D53" s="6" t="s">
        <v>22</v>
      </c>
      <c r="E53" s="6" t="s">
        <v>23</v>
      </c>
      <c r="F53" s="6" t="s">
        <v>167</v>
      </c>
      <c r="G53" s="6" t="s">
        <v>72</v>
      </c>
      <c r="H53" s="17">
        <v>1.7</v>
      </c>
      <c r="I53" s="22" t="s">
        <v>62</v>
      </c>
      <c r="J53" s="19">
        <v>90</v>
      </c>
      <c r="K53" s="19">
        <v>90</v>
      </c>
    </row>
    <row r="54" spans="1:11" ht="12.75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51</v>
      </c>
      <c r="J62" s="87" t="s">
        <v>29</v>
      </c>
      <c r="K62" s="87"/>
      <c r="L62" s="30">
        <f>MAX(H3:H56)</f>
        <v>2.5</v>
      </c>
    </row>
    <row r="63" spans="2:12" ht="12.75">
      <c r="B63" s="88" t="s">
        <v>10</v>
      </c>
      <c r="C63" s="88"/>
      <c r="D63" s="11">
        <f>D62-SUM(J3:J62)+SUM(K3:K62)</f>
        <v>794.7000000000007</v>
      </c>
      <c r="E63" s="23">
        <f>E62*D64/100+E62</f>
        <v>23841.000000000022</v>
      </c>
      <c r="G63" s="87" t="s">
        <v>27</v>
      </c>
      <c r="H63" s="87"/>
      <c r="I63" s="29">
        <f>I62-I64-I65</f>
        <v>21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-20.529999999999927</v>
      </c>
      <c r="E64" s="24">
        <f>D64</f>
        <v>-20.529999999999927</v>
      </c>
      <c r="G64" s="89" t="s">
        <v>24</v>
      </c>
      <c r="H64" s="89"/>
      <c r="I64" s="27">
        <f>COUNTIF(K3:K56,0)</f>
        <v>20</v>
      </c>
      <c r="J64" s="87" t="s">
        <v>30</v>
      </c>
      <c r="K64" s="87"/>
      <c r="L64" s="30">
        <f>AVERAGE(H3:H56)</f>
        <v>1.7899999999999994</v>
      </c>
    </row>
    <row r="65" spans="2:9" ht="12.75">
      <c r="B65" s="25" t="s">
        <v>18</v>
      </c>
      <c r="C65" s="25"/>
      <c r="D65" s="25">
        <f>D63-D62</f>
        <v>-205.29999999999927</v>
      </c>
      <c r="E65" s="25">
        <f>E63-E62</f>
        <v>-6158.999999999978</v>
      </c>
      <c r="G65" s="92" t="s">
        <v>25</v>
      </c>
      <c r="H65" s="92"/>
      <c r="I65" s="28">
        <v>10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67:E67"/>
    <mergeCell ref="A1:I1"/>
    <mergeCell ref="B62:C62"/>
    <mergeCell ref="G62:H62"/>
    <mergeCell ref="G65:H65"/>
    <mergeCell ref="J62:K62"/>
    <mergeCell ref="J63:K63"/>
    <mergeCell ref="B64:C64"/>
    <mergeCell ref="G64:H64"/>
    <mergeCell ref="J64:K64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70" zoomScaleNormal="70" workbookViewId="0" topLeftCell="A1">
      <selection activeCell="O22" sqref="O22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8.28125" style="0" hidden="1" customWidth="1"/>
    <col min="4" max="4" width="12.7109375" style="0" customWidth="1"/>
    <col min="5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610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53" t="s">
        <v>2</v>
      </c>
      <c r="E2" s="53" t="s">
        <v>3</v>
      </c>
      <c r="F2" s="53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41183</v>
      </c>
      <c r="D3" s="48" t="s">
        <v>8</v>
      </c>
      <c r="E3" s="44" t="s">
        <v>238</v>
      </c>
      <c r="F3" s="44" t="s">
        <v>565</v>
      </c>
      <c r="G3" s="14" t="s">
        <v>176</v>
      </c>
      <c r="H3" s="50">
        <v>1.6</v>
      </c>
      <c r="I3" s="10" t="s">
        <v>12</v>
      </c>
      <c r="J3" s="6">
        <v>100</v>
      </c>
      <c r="K3" s="38">
        <f>J3*H3</f>
        <v>160</v>
      </c>
      <c r="L3" s="6"/>
    </row>
    <row r="4" spans="1:12" ht="12.75">
      <c r="A4" s="8">
        <v>2</v>
      </c>
      <c r="B4" s="21">
        <v>41184</v>
      </c>
      <c r="D4" s="48" t="s">
        <v>8</v>
      </c>
      <c r="E4" s="44" t="s">
        <v>238</v>
      </c>
      <c r="F4" s="44" t="s">
        <v>566</v>
      </c>
      <c r="G4" s="14" t="s">
        <v>13</v>
      </c>
      <c r="H4" s="17">
        <v>1.55</v>
      </c>
      <c r="I4" s="9" t="s">
        <v>59</v>
      </c>
      <c r="J4" s="6">
        <v>100</v>
      </c>
      <c r="K4" s="37">
        <v>0</v>
      </c>
      <c r="L4" s="6"/>
    </row>
    <row r="5" spans="1:12" ht="12.75">
      <c r="A5" s="5">
        <v>3</v>
      </c>
      <c r="B5" s="21">
        <v>41184</v>
      </c>
      <c r="D5" s="48" t="s">
        <v>8</v>
      </c>
      <c r="E5" s="44" t="s">
        <v>254</v>
      </c>
      <c r="F5" s="44" t="s">
        <v>567</v>
      </c>
      <c r="G5" s="6" t="s">
        <v>34</v>
      </c>
      <c r="H5" s="18">
        <v>1.75</v>
      </c>
      <c r="I5" s="9" t="s">
        <v>49</v>
      </c>
      <c r="J5" s="26">
        <v>90</v>
      </c>
      <c r="K5" s="37">
        <v>0</v>
      </c>
      <c r="L5" s="6"/>
    </row>
    <row r="6" spans="1:12" ht="12.75">
      <c r="A6" s="8">
        <v>4</v>
      </c>
      <c r="B6" s="21">
        <v>41185</v>
      </c>
      <c r="C6" s="6"/>
      <c r="D6" s="48" t="s">
        <v>8</v>
      </c>
      <c r="E6" s="44" t="s">
        <v>254</v>
      </c>
      <c r="F6" s="44" t="s">
        <v>568</v>
      </c>
      <c r="G6" s="14" t="s">
        <v>42</v>
      </c>
      <c r="H6" s="18">
        <v>1.6</v>
      </c>
      <c r="I6" s="10" t="s">
        <v>50</v>
      </c>
      <c r="J6" s="41">
        <v>100</v>
      </c>
      <c r="K6" s="38">
        <v>160</v>
      </c>
      <c r="L6" s="6"/>
    </row>
    <row r="7" spans="1:12" ht="15" customHeight="1">
      <c r="A7" s="5">
        <v>5</v>
      </c>
      <c r="B7" s="21">
        <v>41185</v>
      </c>
      <c r="C7" s="6"/>
      <c r="D7" s="48" t="s">
        <v>8</v>
      </c>
      <c r="E7" s="44" t="s">
        <v>254</v>
      </c>
      <c r="F7" s="44" t="s">
        <v>569</v>
      </c>
      <c r="G7" s="6" t="s">
        <v>176</v>
      </c>
      <c r="H7" s="18">
        <v>1.92</v>
      </c>
      <c r="I7" s="10" t="s">
        <v>17</v>
      </c>
      <c r="J7" s="41">
        <v>90</v>
      </c>
      <c r="K7" s="37">
        <f>J7*H7</f>
        <v>172.79999999999998</v>
      </c>
      <c r="L7" s="6"/>
    </row>
    <row r="8" spans="1:12" ht="15" customHeight="1">
      <c r="A8" s="8">
        <v>6</v>
      </c>
      <c r="B8" s="21">
        <v>41187</v>
      </c>
      <c r="C8" s="6"/>
      <c r="D8" s="48" t="s">
        <v>8</v>
      </c>
      <c r="E8" s="44" t="s">
        <v>571</v>
      </c>
      <c r="F8" s="44" t="s">
        <v>570</v>
      </c>
      <c r="G8" s="14" t="s">
        <v>56</v>
      </c>
      <c r="H8" s="18">
        <v>1.55</v>
      </c>
      <c r="I8" s="9" t="s">
        <v>40</v>
      </c>
      <c r="J8" s="6">
        <v>90</v>
      </c>
      <c r="K8" s="38">
        <v>0</v>
      </c>
      <c r="L8" s="6"/>
    </row>
    <row r="9" spans="1:12" ht="15" customHeight="1">
      <c r="A9" s="5">
        <v>7</v>
      </c>
      <c r="B9" s="21">
        <v>41188</v>
      </c>
      <c r="C9" s="6"/>
      <c r="D9" s="48" t="s">
        <v>8</v>
      </c>
      <c r="E9" s="44" t="s">
        <v>572</v>
      </c>
      <c r="F9" s="44" t="s">
        <v>573</v>
      </c>
      <c r="G9" s="14" t="s">
        <v>47</v>
      </c>
      <c r="H9" s="18">
        <v>1.95</v>
      </c>
      <c r="I9" s="10" t="s">
        <v>15</v>
      </c>
      <c r="J9" s="6">
        <v>90</v>
      </c>
      <c r="K9" s="37">
        <f>J9*H9</f>
        <v>175.5</v>
      </c>
      <c r="L9" s="6"/>
    </row>
    <row r="10" spans="1:12" ht="15" customHeight="1">
      <c r="A10" s="8">
        <v>8</v>
      </c>
      <c r="B10" s="51">
        <v>41189</v>
      </c>
      <c r="C10" s="52"/>
      <c r="D10" s="54" t="s">
        <v>8</v>
      </c>
      <c r="E10" s="55" t="s">
        <v>46</v>
      </c>
      <c r="F10" s="55" t="s">
        <v>574</v>
      </c>
      <c r="G10" s="14" t="s">
        <v>34</v>
      </c>
      <c r="H10" s="18">
        <v>1.6</v>
      </c>
      <c r="I10" s="9" t="s">
        <v>15</v>
      </c>
      <c r="J10" s="6">
        <v>90</v>
      </c>
      <c r="K10" s="37">
        <v>0</v>
      </c>
      <c r="L10" s="6"/>
    </row>
    <row r="11" spans="1:12" ht="15" customHeight="1">
      <c r="A11" s="5">
        <v>9</v>
      </c>
      <c r="B11" s="51">
        <v>41189</v>
      </c>
      <c r="C11" s="52"/>
      <c r="D11" s="54" t="s">
        <v>8</v>
      </c>
      <c r="E11" s="55" t="s">
        <v>185</v>
      </c>
      <c r="F11" s="55" t="s">
        <v>575</v>
      </c>
      <c r="G11" s="6" t="s">
        <v>63</v>
      </c>
      <c r="H11" s="18">
        <v>1.65</v>
      </c>
      <c r="I11" s="9" t="s">
        <v>15</v>
      </c>
      <c r="J11" s="6">
        <v>90</v>
      </c>
      <c r="K11" s="37">
        <v>0</v>
      </c>
      <c r="L11" s="6"/>
    </row>
    <row r="12" spans="1:12" ht="15" customHeight="1">
      <c r="A12" s="8">
        <v>10</v>
      </c>
      <c r="B12" s="51">
        <v>41189</v>
      </c>
      <c r="C12" s="52"/>
      <c r="D12" s="54" t="s">
        <v>8</v>
      </c>
      <c r="E12" s="55" t="s">
        <v>16</v>
      </c>
      <c r="F12" s="55" t="s">
        <v>576</v>
      </c>
      <c r="G12" s="6" t="s">
        <v>176</v>
      </c>
      <c r="H12" s="18">
        <v>1.9</v>
      </c>
      <c r="I12" s="22" t="s">
        <v>45</v>
      </c>
      <c r="J12" s="19">
        <v>90</v>
      </c>
      <c r="K12" s="37">
        <v>90</v>
      </c>
      <c r="L12" s="6"/>
    </row>
    <row r="13" spans="1:12" ht="15" customHeight="1">
      <c r="A13" s="5">
        <v>11</v>
      </c>
      <c r="B13" s="51">
        <v>41191</v>
      </c>
      <c r="C13" s="52"/>
      <c r="D13" s="54" t="s">
        <v>8</v>
      </c>
      <c r="E13" s="55" t="s">
        <v>404</v>
      </c>
      <c r="F13" s="55" t="s">
        <v>577</v>
      </c>
      <c r="G13" s="6" t="s">
        <v>42</v>
      </c>
      <c r="H13" s="18">
        <v>1.67</v>
      </c>
      <c r="I13" s="22" t="s">
        <v>45</v>
      </c>
      <c r="J13" s="19">
        <v>90</v>
      </c>
      <c r="K13" s="37">
        <v>90</v>
      </c>
      <c r="L13" s="6"/>
    </row>
    <row r="14" spans="1:12" ht="15" customHeight="1">
      <c r="A14" s="8">
        <v>12</v>
      </c>
      <c r="B14" s="21">
        <v>41193</v>
      </c>
      <c r="C14" s="16"/>
      <c r="D14" s="48" t="s">
        <v>219</v>
      </c>
      <c r="E14" s="44" t="s">
        <v>578</v>
      </c>
      <c r="F14" s="44" t="s">
        <v>579</v>
      </c>
      <c r="G14" s="6" t="s">
        <v>580</v>
      </c>
      <c r="H14" s="18">
        <v>2.12</v>
      </c>
      <c r="I14" s="10" t="s">
        <v>581</v>
      </c>
      <c r="J14" s="19">
        <v>80</v>
      </c>
      <c r="K14" s="38">
        <f>J14*H14</f>
        <v>169.60000000000002</v>
      </c>
      <c r="L14" s="6"/>
    </row>
    <row r="15" spans="1:12" ht="15" customHeight="1">
      <c r="A15" s="5">
        <v>13</v>
      </c>
      <c r="B15" s="21">
        <v>41194</v>
      </c>
      <c r="C15" s="16"/>
      <c r="D15" s="48" t="s">
        <v>8</v>
      </c>
      <c r="E15" s="44" t="s">
        <v>539</v>
      </c>
      <c r="F15" s="44" t="s">
        <v>582</v>
      </c>
      <c r="G15" s="6" t="s">
        <v>583</v>
      </c>
      <c r="H15" s="18">
        <v>1.8</v>
      </c>
      <c r="I15" s="9" t="s">
        <v>38</v>
      </c>
      <c r="J15" s="19">
        <v>90</v>
      </c>
      <c r="K15" s="37">
        <v>0</v>
      </c>
      <c r="L15" s="6"/>
    </row>
    <row r="16" spans="1:12" ht="15" customHeight="1">
      <c r="A16" s="8">
        <v>14</v>
      </c>
      <c r="B16" s="21">
        <v>41194</v>
      </c>
      <c r="C16" s="16"/>
      <c r="D16" s="48" t="s">
        <v>8</v>
      </c>
      <c r="E16" s="44" t="s">
        <v>539</v>
      </c>
      <c r="F16" s="44" t="s">
        <v>584</v>
      </c>
      <c r="G16" s="6" t="s">
        <v>52</v>
      </c>
      <c r="H16" s="18">
        <v>1.7</v>
      </c>
      <c r="I16" s="10" t="s">
        <v>292</v>
      </c>
      <c r="J16" s="19">
        <v>100</v>
      </c>
      <c r="K16" s="38">
        <v>170</v>
      </c>
      <c r="L16" s="6"/>
    </row>
    <row r="17" spans="1:12" ht="15" customHeight="1">
      <c r="A17" s="5">
        <v>15</v>
      </c>
      <c r="B17" s="21">
        <v>41195</v>
      </c>
      <c r="C17" s="16"/>
      <c r="D17" s="48" t="s">
        <v>22</v>
      </c>
      <c r="E17" s="44" t="s">
        <v>23</v>
      </c>
      <c r="F17" s="44" t="s">
        <v>585</v>
      </c>
      <c r="G17" s="6" t="s">
        <v>52</v>
      </c>
      <c r="H17" s="18">
        <v>1.6</v>
      </c>
      <c r="I17" s="22" t="s">
        <v>586</v>
      </c>
      <c r="J17" s="19">
        <v>100</v>
      </c>
      <c r="K17" s="37">
        <v>100</v>
      </c>
      <c r="L17" s="6"/>
    </row>
    <row r="18" spans="1:12" ht="15" customHeight="1">
      <c r="A18" s="8">
        <v>16</v>
      </c>
      <c r="B18" s="21">
        <v>41196</v>
      </c>
      <c r="C18" s="16"/>
      <c r="D18" s="48" t="s">
        <v>8</v>
      </c>
      <c r="E18" s="44" t="s">
        <v>587</v>
      </c>
      <c r="F18" s="44" t="s">
        <v>588</v>
      </c>
      <c r="G18" s="18" t="s">
        <v>583</v>
      </c>
      <c r="H18" s="18">
        <v>1.65</v>
      </c>
      <c r="I18" s="22" t="s">
        <v>15</v>
      </c>
      <c r="J18" s="19">
        <v>100</v>
      </c>
      <c r="K18" s="38">
        <v>100</v>
      </c>
      <c r="L18" s="6"/>
    </row>
    <row r="19" spans="1:11" ht="12" customHeight="1">
      <c r="A19" s="5">
        <v>17</v>
      </c>
      <c r="B19" s="21">
        <v>41197</v>
      </c>
      <c r="C19" s="16"/>
      <c r="D19" s="48" t="s">
        <v>8</v>
      </c>
      <c r="E19" s="44" t="s">
        <v>404</v>
      </c>
      <c r="F19" s="44" t="s">
        <v>589</v>
      </c>
      <c r="G19" s="6" t="s">
        <v>42</v>
      </c>
      <c r="H19" s="18">
        <v>1.6</v>
      </c>
      <c r="I19" s="22" t="s">
        <v>38</v>
      </c>
      <c r="J19" s="19">
        <v>100</v>
      </c>
      <c r="K19" s="38">
        <v>100</v>
      </c>
    </row>
    <row r="20" spans="1:11" ht="15.75" customHeight="1">
      <c r="A20" s="8">
        <v>18</v>
      </c>
      <c r="B20" s="21">
        <v>41198</v>
      </c>
      <c r="C20" s="6"/>
      <c r="D20" s="48" t="s">
        <v>8</v>
      </c>
      <c r="E20" s="44" t="s">
        <v>537</v>
      </c>
      <c r="F20" s="44" t="s">
        <v>374</v>
      </c>
      <c r="G20" s="26" t="s">
        <v>42</v>
      </c>
      <c r="H20" s="18">
        <v>1.75</v>
      </c>
      <c r="I20" s="9" t="s">
        <v>17</v>
      </c>
      <c r="J20" s="19">
        <v>80</v>
      </c>
      <c r="K20" s="38">
        <v>0</v>
      </c>
    </row>
    <row r="21" spans="1:11" ht="15" customHeight="1">
      <c r="A21" s="5">
        <v>19</v>
      </c>
      <c r="B21" s="21">
        <v>41199</v>
      </c>
      <c r="C21" s="6"/>
      <c r="D21" s="48" t="s">
        <v>22</v>
      </c>
      <c r="E21" s="44" t="s">
        <v>23</v>
      </c>
      <c r="F21" s="44" t="s">
        <v>590</v>
      </c>
      <c r="G21" s="26" t="s">
        <v>48</v>
      </c>
      <c r="H21" s="18">
        <v>2.25</v>
      </c>
      <c r="I21" s="9" t="s">
        <v>591</v>
      </c>
      <c r="J21" s="19">
        <v>80</v>
      </c>
      <c r="K21" s="38">
        <v>0</v>
      </c>
    </row>
    <row r="22" spans="1:11" ht="16.5" customHeight="1">
      <c r="A22" s="5">
        <v>20</v>
      </c>
      <c r="B22" s="21">
        <v>41201</v>
      </c>
      <c r="C22" s="6"/>
      <c r="D22" s="48" t="s">
        <v>8</v>
      </c>
      <c r="E22" s="44" t="s">
        <v>592</v>
      </c>
      <c r="F22" s="44" t="s">
        <v>593</v>
      </c>
      <c r="G22" s="13" t="s">
        <v>34</v>
      </c>
      <c r="H22" s="18">
        <v>1.85</v>
      </c>
      <c r="I22" s="10" t="s">
        <v>17</v>
      </c>
      <c r="J22" s="19">
        <v>90</v>
      </c>
      <c r="K22" s="38">
        <f>J22*H22</f>
        <v>166.5</v>
      </c>
    </row>
    <row r="23" spans="1:11" ht="15.75" customHeight="1">
      <c r="A23" s="5">
        <v>21</v>
      </c>
      <c r="B23" s="21">
        <v>41202</v>
      </c>
      <c r="C23" s="6"/>
      <c r="D23" s="48" t="s">
        <v>8</v>
      </c>
      <c r="E23" s="44" t="s">
        <v>14</v>
      </c>
      <c r="F23" s="44" t="s">
        <v>594</v>
      </c>
      <c r="G23" s="6" t="s">
        <v>48</v>
      </c>
      <c r="H23" s="17">
        <v>2.08</v>
      </c>
      <c r="I23" s="10" t="s">
        <v>595</v>
      </c>
      <c r="J23" s="26">
        <v>90</v>
      </c>
      <c r="K23" s="38">
        <f>J23*H23</f>
        <v>187.20000000000002</v>
      </c>
    </row>
    <row r="24" spans="1:11" ht="12.75">
      <c r="A24" s="5">
        <v>22</v>
      </c>
      <c r="B24" s="21">
        <v>41202</v>
      </c>
      <c r="C24" s="6"/>
      <c r="D24" s="48" t="s">
        <v>8</v>
      </c>
      <c r="E24" s="44" t="s">
        <v>220</v>
      </c>
      <c r="F24" s="44" t="s">
        <v>596</v>
      </c>
      <c r="G24" s="26" t="s">
        <v>34</v>
      </c>
      <c r="H24" s="17">
        <v>1.73</v>
      </c>
      <c r="I24" s="9" t="s">
        <v>15</v>
      </c>
      <c r="J24" s="19">
        <v>90</v>
      </c>
      <c r="K24" s="38">
        <v>0</v>
      </c>
    </row>
    <row r="25" spans="1:11" ht="12.75">
      <c r="A25" s="5">
        <v>23</v>
      </c>
      <c r="B25" s="21">
        <v>41203</v>
      </c>
      <c r="C25" s="6"/>
      <c r="D25" s="48" t="s">
        <v>8</v>
      </c>
      <c r="E25" s="44" t="s">
        <v>220</v>
      </c>
      <c r="F25" s="44" t="s">
        <v>597</v>
      </c>
      <c r="G25" s="6" t="s">
        <v>44</v>
      </c>
      <c r="H25" s="17">
        <v>1.8</v>
      </c>
      <c r="I25" s="10" t="s">
        <v>462</v>
      </c>
      <c r="J25" s="19">
        <v>90</v>
      </c>
      <c r="K25" s="38">
        <f>J25*H25</f>
        <v>162</v>
      </c>
    </row>
    <row r="26" spans="1:11" ht="12.75">
      <c r="A26" s="5">
        <v>24</v>
      </c>
      <c r="B26" s="21">
        <v>41203</v>
      </c>
      <c r="C26" s="6"/>
      <c r="D26" s="48" t="s">
        <v>8</v>
      </c>
      <c r="E26" s="44" t="s">
        <v>46</v>
      </c>
      <c r="F26" s="44" t="s">
        <v>598</v>
      </c>
      <c r="G26" s="6" t="s">
        <v>63</v>
      </c>
      <c r="H26" s="17">
        <v>1.55</v>
      </c>
      <c r="I26" s="10" t="s">
        <v>595</v>
      </c>
      <c r="J26" s="19">
        <v>100</v>
      </c>
      <c r="K26" s="38">
        <v>155</v>
      </c>
    </row>
    <row r="27" spans="1:11" ht="12.75">
      <c r="A27" s="5">
        <v>25</v>
      </c>
      <c r="B27" s="21">
        <v>41204</v>
      </c>
      <c r="C27" s="6"/>
      <c r="D27" s="48" t="s">
        <v>22</v>
      </c>
      <c r="E27" s="44" t="s">
        <v>23</v>
      </c>
      <c r="F27" s="44" t="s">
        <v>97</v>
      </c>
      <c r="G27" s="6" t="s">
        <v>39</v>
      </c>
      <c r="H27" s="40">
        <v>1.6</v>
      </c>
      <c r="I27" s="10" t="s">
        <v>61</v>
      </c>
      <c r="J27" s="19">
        <v>100</v>
      </c>
      <c r="K27" s="38">
        <v>160</v>
      </c>
    </row>
    <row r="28" spans="1:11" ht="12.75">
      <c r="A28" s="5">
        <v>26</v>
      </c>
      <c r="B28" s="21">
        <v>41207</v>
      </c>
      <c r="C28" s="6"/>
      <c r="D28" s="48" t="s">
        <v>8</v>
      </c>
      <c r="E28" s="44" t="s">
        <v>194</v>
      </c>
      <c r="F28" s="44" t="s">
        <v>599</v>
      </c>
      <c r="G28" s="6" t="s">
        <v>48</v>
      </c>
      <c r="H28" s="40">
        <v>2.25</v>
      </c>
      <c r="I28" s="9" t="s">
        <v>38</v>
      </c>
      <c r="J28" s="19">
        <v>80</v>
      </c>
      <c r="K28" s="38">
        <v>0</v>
      </c>
    </row>
    <row r="29" spans="1:11" ht="12.75">
      <c r="A29" s="5">
        <v>27</v>
      </c>
      <c r="B29" s="21">
        <v>41208</v>
      </c>
      <c r="C29" s="6"/>
      <c r="D29" s="48" t="s">
        <v>8</v>
      </c>
      <c r="E29" s="44" t="s">
        <v>220</v>
      </c>
      <c r="F29" s="44" t="s">
        <v>600</v>
      </c>
      <c r="G29" s="26" t="s">
        <v>42</v>
      </c>
      <c r="H29" s="17">
        <v>1.7</v>
      </c>
      <c r="I29" s="9" t="s">
        <v>59</v>
      </c>
      <c r="J29" s="19">
        <v>90</v>
      </c>
      <c r="K29" s="38">
        <v>0</v>
      </c>
    </row>
    <row r="30" spans="1:11" ht="12.75">
      <c r="A30" s="5">
        <v>28</v>
      </c>
      <c r="B30" s="21">
        <v>41209</v>
      </c>
      <c r="C30" s="6"/>
      <c r="D30" s="48" t="s">
        <v>8</v>
      </c>
      <c r="E30" s="44" t="s">
        <v>220</v>
      </c>
      <c r="F30" s="44" t="s">
        <v>601</v>
      </c>
      <c r="G30" s="6" t="s">
        <v>602</v>
      </c>
      <c r="H30" s="17">
        <v>1.62</v>
      </c>
      <c r="I30" s="10" t="s">
        <v>38</v>
      </c>
      <c r="J30" s="19">
        <v>100</v>
      </c>
      <c r="K30" s="38">
        <v>162</v>
      </c>
    </row>
    <row r="31" spans="1:11" ht="12.75" customHeight="1">
      <c r="A31" s="5">
        <v>29</v>
      </c>
      <c r="B31" s="21">
        <v>41209</v>
      </c>
      <c r="D31" s="48" t="s">
        <v>8</v>
      </c>
      <c r="E31" s="44" t="s">
        <v>243</v>
      </c>
      <c r="F31" s="44" t="s">
        <v>603</v>
      </c>
      <c r="G31" s="49" t="s">
        <v>63</v>
      </c>
      <c r="H31" s="17">
        <v>1.67</v>
      </c>
      <c r="I31" s="45" t="s">
        <v>57</v>
      </c>
      <c r="J31" s="19">
        <v>90</v>
      </c>
      <c r="K31" s="38">
        <v>0</v>
      </c>
    </row>
    <row r="32" spans="1:11" ht="12.75">
      <c r="A32" s="5">
        <v>30</v>
      </c>
      <c r="B32" s="21">
        <v>41209</v>
      </c>
      <c r="D32" s="49" t="s">
        <v>8</v>
      </c>
      <c r="E32" s="44" t="s">
        <v>16</v>
      </c>
      <c r="F32" s="44" t="s">
        <v>604</v>
      </c>
      <c r="G32" s="49" t="s">
        <v>44</v>
      </c>
      <c r="H32" s="6">
        <v>1.85</v>
      </c>
      <c r="I32" s="47" t="s">
        <v>17</v>
      </c>
      <c r="J32" s="19">
        <v>90</v>
      </c>
      <c r="K32" s="38">
        <f>J32*H32</f>
        <v>166.5</v>
      </c>
    </row>
    <row r="33" spans="1:11" ht="12.75">
      <c r="A33" s="5">
        <v>31</v>
      </c>
      <c r="B33" s="21">
        <v>41210</v>
      </c>
      <c r="C33" s="6"/>
      <c r="D33" s="49" t="s">
        <v>8</v>
      </c>
      <c r="E33" s="44" t="s">
        <v>220</v>
      </c>
      <c r="F33" s="44" t="s">
        <v>605</v>
      </c>
      <c r="G33" s="49" t="s">
        <v>44</v>
      </c>
      <c r="H33" s="17">
        <v>1.95</v>
      </c>
      <c r="I33" s="45" t="s">
        <v>59</v>
      </c>
      <c r="J33" s="19">
        <v>80</v>
      </c>
      <c r="K33" s="38">
        <v>0</v>
      </c>
    </row>
    <row r="34" spans="1:11" ht="12.75">
      <c r="A34" s="5">
        <v>32</v>
      </c>
      <c r="B34" s="21">
        <v>41210</v>
      </c>
      <c r="C34" s="6"/>
      <c r="D34" s="49" t="s">
        <v>8</v>
      </c>
      <c r="E34" s="44" t="s">
        <v>14</v>
      </c>
      <c r="F34" s="44" t="s">
        <v>606</v>
      </c>
      <c r="G34" s="49" t="s">
        <v>34</v>
      </c>
      <c r="H34" s="17">
        <v>1.6</v>
      </c>
      <c r="I34" s="47" t="s">
        <v>61</v>
      </c>
      <c r="J34" s="19">
        <v>100</v>
      </c>
      <c r="K34" s="38">
        <v>160</v>
      </c>
    </row>
    <row r="35" spans="1:11" ht="12.75">
      <c r="A35" s="5">
        <v>33</v>
      </c>
      <c r="B35" s="21">
        <v>41211</v>
      </c>
      <c r="C35" s="6"/>
      <c r="D35" s="49" t="s">
        <v>8</v>
      </c>
      <c r="E35" s="44" t="s">
        <v>607</v>
      </c>
      <c r="F35" s="44" t="s">
        <v>608</v>
      </c>
      <c r="G35" s="49" t="s">
        <v>63</v>
      </c>
      <c r="H35" s="17">
        <v>1.9</v>
      </c>
      <c r="I35" s="10" t="s">
        <v>45</v>
      </c>
      <c r="J35" s="19">
        <v>90</v>
      </c>
      <c r="K35" s="38">
        <f>J35*H35</f>
        <v>171</v>
      </c>
    </row>
    <row r="36" spans="1:11" ht="12.75">
      <c r="A36" s="5">
        <v>34</v>
      </c>
      <c r="B36" s="21">
        <v>41212</v>
      </c>
      <c r="C36" s="6"/>
      <c r="D36" s="49" t="s">
        <v>8</v>
      </c>
      <c r="E36" s="44" t="s">
        <v>552</v>
      </c>
      <c r="F36" s="44" t="s">
        <v>609</v>
      </c>
      <c r="G36" s="49" t="s">
        <v>13</v>
      </c>
      <c r="H36" s="17">
        <v>1.65</v>
      </c>
      <c r="I36" s="47" t="s">
        <v>38</v>
      </c>
      <c r="J36" s="19">
        <v>100</v>
      </c>
      <c r="K36" s="38">
        <v>165</v>
      </c>
    </row>
    <row r="37" spans="1:11" ht="12.75">
      <c r="A37" s="5">
        <v>35</v>
      </c>
      <c r="B37" s="21">
        <v>41213</v>
      </c>
      <c r="C37" s="6"/>
      <c r="D37" s="49" t="s">
        <v>8</v>
      </c>
      <c r="E37" s="44" t="s">
        <v>552</v>
      </c>
      <c r="F37" s="44" t="s">
        <v>499</v>
      </c>
      <c r="G37" s="49" t="s">
        <v>13</v>
      </c>
      <c r="H37" s="17">
        <v>2</v>
      </c>
      <c r="I37" s="22" t="s">
        <v>17</v>
      </c>
      <c r="J37" s="19">
        <v>100</v>
      </c>
      <c r="K37" s="38">
        <v>100</v>
      </c>
    </row>
    <row r="38" spans="1:11" ht="12.75">
      <c r="A38" s="5">
        <v>36</v>
      </c>
      <c r="B38" s="21"/>
      <c r="C38" s="6"/>
      <c r="D38" s="49"/>
      <c r="E38" s="44"/>
      <c r="F38" s="44"/>
      <c r="G38" s="49"/>
      <c r="H38" s="17"/>
      <c r="I38" s="46"/>
      <c r="J38" s="19"/>
      <c r="K38" s="38"/>
    </row>
    <row r="39" spans="1:11" ht="12.75">
      <c r="A39" s="5">
        <v>37</v>
      </c>
      <c r="B39" s="21"/>
      <c r="C39" s="6"/>
      <c r="D39" s="49"/>
      <c r="E39" s="44"/>
      <c r="F39" s="44"/>
      <c r="G39" s="49"/>
      <c r="H39" s="17"/>
      <c r="I39" s="45"/>
      <c r="J39" s="19"/>
      <c r="K39" s="38"/>
    </row>
    <row r="40" spans="1:11" ht="12.75">
      <c r="A40" s="5">
        <v>38</v>
      </c>
      <c r="B40" s="21"/>
      <c r="C40" s="6"/>
      <c r="D40" s="49"/>
      <c r="E40" s="44"/>
      <c r="F40" s="44"/>
      <c r="G40" s="49"/>
      <c r="H40" s="17"/>
      <c r="I40" s="46"/>
      <c r="J40" s="19"/>
      <c r="K40" s="38"/>
    </row>
    <row r="41" spans="1:11" ht="12.75">
      <c r="A41" s="5">
        <v>39</v>
      </c>
      <c r="B41" s="21"/>
      <c r="C41" s="6"/>
      <c r="D41" s="49"/>
      <c r="E41" s="44"/>
      <c r="F41" s="44"/>
      <c r="G41" s="49"/>
      <c r="H41" s="17"/>
      <c r="I41" s="47"/>
      <c r="J41" s="19"/>
      <c r="K41" s="38"/>
    </row>
    <row r="42" spans="1:11" ht="12.75">
      <c r="A42" s="5">
        <v>40</v>
      </c>
      <c r="B42" s="20"/>
      <c r="C42" s="6"/>
      <c r="D42" s="49"/>
      <c r="E42" s="44"/>
      <c r="F42" s="44"/>
      <c r="G42" s="49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49"/>
      <c r="E43" s="49"/>
      <c r="F43" s="49"/>
      <c r="G43" s="49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49"/>
      <c r="E44" s="49"/>
      <c r="F44" s="49"/>
      <c r="G44" s="49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49"/>
      <c r="E45" s="49"/>
      <c r="F45" s="49"/>
      <c r="G45" s="49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49"/>
      <c r="E46" s="49"/>
      <c r="F46" s="49"/>
      <c r="G46" s="49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49"/>
      <c r="E47" s="49"/>
      <c r="F47" s="49"/>
      <c r="G47" s="49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49"/>
      <c r="E48" s="49"/>
      <c r="F48" s="49"/>
      <c r="G48" s="49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49"/>
      <c r="E49" s="49"/>
      <c r="F49" s="49"/>
      <c r="G49" s="49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49"/>
      <c r="E50" s="49"/>
      <c r="F50" s="49"/>
      <c r="G50" s="49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49"/>
      <c r="E51" s="49"/>
      <c r="F51" s="49"/>
      <c r="G51" s="49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49"/>
      <c r="E52" s="49"/>
      <c r="F52" s="49"/>
      <c r="G52" s="49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49"/>
      <c r="E53" s="49"/>
      <c r="F53" s="49"/>
      <c r="G53" s="49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49"/>
      <c r="E54" s="49"/>
      <c r="F54" s="49"/>
      <c r="G54" s="49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49"/>
      <c r="E55" s="49"/>
      <c r="F55" s="49"/>
      <c r="G55" s="49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49"/>
      <c r="E56" s="49"/>
      <c r="F56" s="49"/>
      <c r="G56" s="49"/>
      <c r="H56" s="17"/>
      <c r="I56" s="9"/>
      <c r="J56" s="19"/>
      <c r="K56" s="19"/>
    </row>
    <row r="57" spans="4:7" ht="12.75">
      <c r="D57" s="49"/>
      <c r="E57" s="49"/>
      <c r="F57" s="49"/>
      <c r="G57" s="4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35</v>
      </c>
      <c r="J62" s="87" t="s">
        <v>29</v>
      </c>
      <c r="K62" s="87"/>
      <c r="L62" s="30">
        <f>MAX(H3:H56)</f>
        <v>2.25</v>
      </c>
    </row>
    <row r="63" spans="2:12" ht="12.75">
      <c r="B63" s="88" t="s">
        <v>10</v>
      </c>
      <c r="C63" s="88"/>
      <c r="D63" s="11">
        <f>D62-SUM(J3:J62)+SUM(K3:K62)</f>
        <v>1013.1000000000004</v>
      </c>
      <c r="E63" s="23">
        <f>E62*D64/100+E62</f>
        <v>30393.00000000001</v>
      </c>
      <c r="G63" s="87" t="s">
        <v>27</v>
      </c>
      <c r="H63" s="87"/>
      <c r="I63" s="29">
        <f>I62-I64-I65</f>
        <v>16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1.3100000000000362</v>
      </c>
      <c r="E64" s="24">
        <f>D64</f>
        <v>1.3100000000000362</v>
      </c>
      <c r="G64" s="89" t="s">
        <v>24</v>
      </c>
      <c r="H64" s="89"/>
      <c r="I64" s="27">
        <f>COUNTIF(K3:K56,0)</f>
        <v>13</v>
      </c>
      <c r="J64" s="87" t="s">
        <v>30</v>
      </c>
      <c r="K64" s="87"/>
      <c r="L64" s="30">
        <f>AVERAGE(H3:H56)</f>
        <v>1.7717142857142858</v>
      </c>
    </row>
    <row r="65" spans="2:9" ht="12.75">
      <c r="B65" s="25" t="s">
        <v>18</v>
      </c>
      <c r="C65" s="25"/>
      <c r="D65" s="25">
        <f>D63-D62</f>
        <v>13.100000000000364</v>
      </c>
      <c r="E65" s="25">
        <f>E63-E62</f>
        <v>393.0000000000109</v>
      </c>
      <c r="G65" s="92" t="s">
        <v>25</v>
      </c>
      <c r="H65" s="92"/>
      <c r="I65" s="28">
        <v>6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9"/>
  <sheetViews>
    <sheetView zoomScale="70" zoomScaleNormal="70" workbookViewId="0" topLeftCell="A6">
      <selection activeCell="G69" sqref="G69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8.28125" style="0" hidden="1" customWidth="1"/>
    <col min="4" max="4" width="12.7109375" style="0" customWidth="1"/>
    <col min="5" max="5" width="31.8515625" style="0" customWidth="1"/>
    <col min="6" max="6" width="31.710937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2" max="12" width="14.7109375" style="0" customWidth="1"/>
    <col min="15" max="15" width="20.7109375" style="0" customWidth="1"/>
  </cols>
  <sheetData>
    <row r="1" spans="1:11" ht="13.5" thickBot="1">
      <c r="A1" s="90" t="s">
        <v>647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3.5" thickTop="1">
      <c r="A2" s="3" t="s">
        <v>0</v>
      </c>
      <c r="B2" s="53" t="s">
        <v>1</v>
      </c>
      <c r="C2" s="53"/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20</v>
      </c>
      <c r="K2" s="53" t="s">
        <v>21</v>
      </c>
    </row>
    <row r="3" spans="1:12" ht="18" customHeight="1">
      <c r="A3" s="5">
        <v>1</v>
      </c>
      <c r="B3" s="73">
        <v>41215.791666666664</v>
      </c>
      <c r="C3" s="74"/>
      <c r="D3" s="75" t="s">
        <v>8</v>
      </c>
      <c r="E3" s="76" t="s">
        <v>220</v>
      </c>
      <c r="F3" s="76" t="s">
        <v>642</v>
      </c>
      <c r="G3" s="76" t="s">
        <v>60</v>
      </c>
      <c r="H3" s="76">
        <v>1.77</v>
      </c>
      <c r="I3" s="69" t="s">
        <v>45</v>
      </c>
      <c r="J3" s="78">
        <v>90</v>
      </c>
      <c r="K3" s="79">
        <v>90</v>
      </c>
      <c r="L3" s="6"/>
    </row>
    <row r="4" spans="1:21" ht="14.25">
      <c r="A4" s="5">
        <v>2</v>
      </c>
      <c r="B4" s="73">
        <v>41216.75</v>
      </c>
      <c r="C4" s="74"/>
      <c r="D4" s="75" t="s">
        <v>8</v>
      </c>
      <c r="E4" s="76" t="s">
        <v>220</v>
      </c>
      <c r="F4" s="76" t="s">
        <v>641</v>
      </c>
      <c r="G4" s="76" t="s">
        <v>39</v>
      </c>
      <c r="H4" s="76">
        <v>1.65</v>
      </c>
      <c r="I4" s="68" t="s">
        <v>251</v>
      </c>
      <c r="J4" s="78">
        <v>100</v>
      </c>
      <c r="K4" s="79">
        <v>165</v>
      </c>
      <c r="L4" s="6"/>
      <c r="O4" s="56"/>
      <c r="P4" s="56"/>
      <c r="Q4" s="56"/>
      <c r="R4" s="56"/>
      <c r="S4" s="56"/>
      <c r="T4" s="56"/>
      <c r="U4" s="56"/>
    </row>
    <row r="5" spans="1:21" ht="14.25">
      <c r="A5" s="5">
        <v>3</v>
      </c>
      <c r="B5" s="73">
        <v>41217.65625</v>
      </c>
      <c r="C5" s="74"/>
      <c r="D5" s="75" t="s">
        <v>8</v>
      </c>
      <c r="E5" s="76" t="s">
        <v>220</v>
      </c>
      <c r="F5" s="76" t="s">
        <v>640</v>
      </c>
      <c r="G5" s="76" t="s">
        <v>42</v>
      </c>
      <c r="H5" s="76">
        <v>1.9</v>
      </c>
      <c r="I5" s="68" t="s">
        <v>50</v>
      </c>
      <c r="J5" s="78">
        <v>90</v>
      </c>
      <c r="K5" s="79">
        <f>J5*H5</f>
        <v>171</v>
      </c>
      <c r="L5" s="71"/>
      <c r="O5" s="56"/>
      <c r="P5" s="56"/>
      <c r="Q5" s="56"/>
      <c r="R5" s="56"/>
      <c r="S5" s="56"/>
      <c r="T5" s="56"/>
      <c r="U5" s="56"/>
    </row>
    <row r="6" spans="1:21" ht="14.25">
      <c r="A6" s="5">
        <v>4</v>
      </c>
      <c r="B6" s="73">
        <v>41218.791666666664</v>
      </c>
      <c r="C6" s="74"/>
      <c r="D6" s="75" t="s">
        <v>8</v>
      </c>
      <c r="E6" s="76" t="s">
        <v>220</v>
      </c>
      <c r="F6" s="76" t="s">
        <v>639</v>
      </c>
      <c r="G6" s="76" t="s">
        <v>47</v>
      </c>
      <c r="H6" s="76">
        <v>1.8</v>
      </c>
      <c r="I6" s="72" t="s">
        <v>49</v>
      </c>
      <c r="J6" s="78">
        <v>90</v>
      </c>
      <c r="K6" s="79">
        <v>0</v>
      </c>
      <c r="L6" s="70"/>
      <c r="O6" s="57"/>
      <c r="P6" s="58"/>
      <c r="Q6" s="58"/>
      <c r="R6" s="58"/>
      <c r="S6" s="58"/>
      <c r="T6" s="58"/>
      <c r="U6" s="56"/>
    </row>
    <row r="7" spans="1:21" ht="15" customHeight="1">
      <c r="A7" s="5">
        <v>5</v>
      </c>
      <c r="B7" s="73">
        <v>41219.5</v>
      </c>
      <c r="C7" s="74"/>
      <c r="D7" s="75" t="s">
        <v>8</v>
      </c>
      <c r="E7" s="76" t="s">
        <v>424</v>
      </c>
      <c r="F7" s="76" t="s">
        <v>638</v>
      </c>
      <c r="G7" s="76" t="s">
        <v>503</v>
      </c>
      <c r="H7" s="76">
        <v>1.85</v>
      </c>
      <c r="I7" s="68" t="s">
        <v>49</v>
      </c>
      <c r="J7" s="78">
        <v>90</v>
      </c>
      <c r="K7" s="79">
        <f>J7*H7</f>
        <v>166.5</v>
      </c>
      <c r="L7" s="70"/>
      <c r="O7" s="57"/>
      <c r="P7" s="58"/>
      <c r="Q7" s="58"/>
      <c r="R7" s="58"/>
      <c r="S7" s="58"/>
      <c r="T7" s="58"/>
      <c r="U7" s="56"/>
    </row>
    <row r="8" spans="1:21" ht="15" customHeight="1">
      <c r="A8" s="5">
        <v>6</v>
      </c>
      <c r="B8" s="73">
        <v>41219.666666666664</v>
      </c>
      <c r="C8" s="74"/>
      <c r="D8" s="75" t="s">
        <v>8</v>
      </c>
      <c r="E8" s="76" t="s">
        <v>238</v>
      </c>
      <c r="F8" s="76" t="s">
        <v>637</v>
      </c>
      <c r="G8" s="76" t="s">
        <v>176</v>
      </c>
      <c r="H8" s="76">
        <v>1.9</v>
      </c>
      <c r="I8" s="72" t="s">
        <v>15</v>
      </c>
      <c r="J8" s="78">
        <v>90</v>
      </c>
      <c r="K8" s="79">
        <v>0</v>
      </c>
      <c r="L8" s="70"/>
      <c r="O8" s="57"/>
      <c r="P8" s="58"/>
      <c r="Q8" s="58"/>
      <c r="R8" s="58"/>
      <c r="S8" s="58"/>
      <c r="T8" s="58"/>
      <c r="U8" s="56"/>
    </row>
    <row r="9" spans="1:21" ht="15" customHeight="1">
      <c r="A9" s="5">
        <v>7</v>
      </c>
      <c r="B9" s="73">
        <v>41222.00347222222</v>
      </c>
      <c r="C9" s="74"/>
      <c r="D9" s="75" t="s">
        <v>8</v>
      </c>
      <c r="E9" s="76" t="s">
        <v>533</v>
      </c>
      <c r="F9" s="76" t="s">
        <v>636</v>
      </c>
      <c r="G9" s="76" t="s">
        <v>42</v>
      </c>
      <c r="H9" s="76">
        <v>1.6</v>
      </c>
      <c r="I9" s="68" t="s">
        <v>50</v>
      </c>
      <c r="J9" s="78">
        <v>100</v>
      </c>
      <c r="K9" s="79">
        <v>160</v>
      </c>
      <c r="L9" s="70"/>
      <c r="O9" s="57"/>
      <c r="P9" s="58"/>
      <c r="Q9" s="58"/>
      <c r="R9" s="58"/>
      <c r="S9" s="58"/>
      <c r="T9" s="58"/>
      <c r="U9" s="56"/>
    </row>
    <row r="10" spans="1:21" ht="15" customHeight="1">
      <c r="A10" s="5">
        <v>8</v>
      </c>
      <c r="B10" s="73">
        <v>41222.958333333336</v>
      </c>
      <c r="C10" s="74"/>
      <c r="D10" s="75" t="s">
        <v>219</v>
      </c>
      <c r="E10" s="76" t="s">
        <v>578</v>
      </c>
      <c r="F10" s="76" t="s">
        <v>634</v>
      </c>
      <c r="G10" s="76" t="s">
        <v>635</v>
      </c>
      <c r="H10" s="76">
        <v>1.85</v>
      </c>
      <c r="I10" s="72" t="s">
        <v>646</v>
      </c>
      <c r="J10" s="78">
        <v>90</v>
      </c>
      <c r="K10" s="79">
        <v>0</v>
      </c>
      <c r="L10" s="70"/>
      <c r="O10" s="57"/>
      <c r="P10" s="58"/>
      <c r="Q10" s="58"/>
      <c r="R10" s="58"/>
      <c r="S10" s="58"/>
      <c r="T10" s="58"/>
      <c r="U10" s="56"/>
    </row>
    <row r="11" spans="1:21" ht="15" customHeight="1">
      <c r="A11" s="5">
        <v>9</v>
      </c>
      <c r="B11" s="73">
        <v>41223.666666666664</v>
      </c>
      <c r="C11" s="74"/>
      <c r="D11" s="75" t="s">
        <v>8</v>
      </c>
      <c r="E11" s="76" t="s">
        <v>220</v>
      </c>
      <c r="F11" s="76" t="s">
        <v>633</v>
      </c>
      <c r="G11" s="76" t="s">
        <v>42</v>
      </c>
      <c r="H11" s="76">
        <v>1.8</v>
      </c>
      <c r="I11" s="69" t="s">
        <v>45</v>
      </c>
      <c r="J11" s="78">
        <v>90</v>
      </c>
      <c r="K11" s="79">
        <v>90</v>
      </c>
      <c r="L11" s="70"/>
      <c r="O11" s="57"/>
      <c r="P11" s="58"/>
      <c r="Q11" s="58"/>
      <c r="R11" s="58"/>
      <c r="S11" s="58"/>
      <c r="T11" s="58"/>
      <c r="U11" s="56"/>
    </row>
    <row r="12" spans="1:21" ht="15" customHeight="1">
      <c r="A12" s="5">
        <v>10</v>
      </c>
      <c r="B12" s="73">
        <v>41224.5625</v>
      </c>
      <c r="C12" s="74"/>
      <c r="D12" s="75" t="s">
        <v>8</v>
      </c>
      <c r="E12" s="76" t="s">
        <v>220</v>
      </c>
      <c r="F12" s="76" t="s">
        <v>632</v>
      </c>
      <c r="G12" s="76" t="s">
        <v>48</v>
      </c>
      <c r="H12" s="76">
        <v>1.6</v>
      </c>
      <c r="I12" s="69" t="s">
        <v>17</v>
      </c>
      <c r="J12" s="78">
        <v>100</v>
      </c>
      <c r="K12" s="79">
        <v>100</v>
      </c>
      <c r="L12" s="70"/>
      <c r="O12" s="57"/>
      <c r="P12" s="58"/>
      <c r="Q12" s="58"/>
      <c r="R12" s="58"/>
      <c r="S12" s="58"/>
      <c r="T12" s="58"/>
      <c r="U12" s="56"/>
    </row>
    <row r="13" spans="1:21" ht="15" customHeight="1">
      <c r="A13" s="5">
        <v>11</v>
      </c>
      <c r="B13" s="73">
        <v>41224.65625</v>
      </c>
      <c r="C13" s="74"/>
      <c r="D13" s="75" t="s">
        <v>8</v>
      </c>
      <c r="E13" s="76" t="s">
        <v>220</v>
      </c>
      <c r="F13" s="76" t="s">
        <v>631</v>
      </c>
      <c r="G13" s="76" t="s">
        <v>42</v>
      </c>
      <c r="H13" s="76">
        <v>1.72</v>
      </c>
      <c r="I13" s="68" t="s">
        <v>15</v>
      </c>
      <c r="J13" s="78">
        <v>90</v>
      </c>
      <c r="K13" s="79">
        <f>J13*H13</f>
        <v>154.8</v>
      </c>
      <c r="L13" s="70"/>
      <c r="O13" s="57"/>
      <c r="P13" s="58"/>
      <c r="Q13" s="58"/>
      <c r="R13" s="58"/>
      <c r="S13" s="58"/>
      <c r="T13" s="58"/>
      <c r="U13" s="56"/>
    </row>
    <row r="14" spans="1:21" ht="15" customHeight="1">
      <c r="A14" s="5">
        <v>12</v>
      </c>
      <c r="B14" s="73">
        <v>41224.75</v>
      </c>
      <c r="C14" s="74"/>
      <c r="D14" s="75" t="s">
        <v>8</v>
      </c>
      <c r="E14" s="76" t="s">
        <v>644</v>
      </c>
      <c r="F14" s="76" t="s">
        <v>630</v>
      </c>
      <c r="G14" s="76" t="s">
        <v>399</v>
      </c>
      <c r="H14" s="76">
        <v>1.65</v>
      </c>
      <c r="I14" s="68" t="s">
        <v>197</v>
      </c>
      <c r="J14" s="80">
        <v>100</v>
      </c>
      <c r="K14" s="79">
        <v>165</v>
      </c>
      <c r="L14" s="70"/>
      <c r="O14" s="57"/>
      <c r="P14" s="58"/>
      <c r="Q14" s="58"/>
      <c r="R14" s="58"/>
      <c r="S14" s="58"/>
      <c r="T14" s="58"/>
      <c r="U14" s="56"/>
    </row>
    <row r="15" spans="1:21" ht="15" customHeight="1">
      <c r="A15" s="5">
        <v>13</v>
      </c>
      <c r="B15" s="73">
        <v>41225.729166666664</v>
      </c>
      <c r="C15" s="74"/>
      <c r="D15" s="75" t="s">
        <v>8</v>
      </c>
      <c r="E15" s="76" t="s">
        <v>238</v>
      </c>
      <c r="F15" s="76" t="s">
        <v>629</v>
      </c>
      <c r="G15" s="76" t="s">
        <v>42</v>
      </c>
      <c r="H15" s="76">
        <v>1.75</v>
      </c>
      <c r="I15" s="72" t="s">
        <v>12</v>
      </c>
      <c r="J15" s="78">
        <v>90</v>
      </c>
      <c r="K15" s="79">
        <v>0</v>
      </c>
      <c r="L15" s="70"/>
      <c r="O15" s="57"/>
      <c r="P15" s="58"/>
      <c r="Q15" s="58"/>
      <c r="R15" s="58"/>
      <c r="S15" s="58"/>
      <c r="T15" s="58"/>
      <c r="U15" s="56"/>
    </row>
    <row r="16" spans="1:21" ht="15" customHeight="1">
      <c r="A16" s="5">
        <v>14</v>
      </c>
      <c r="B16" s="73">
        <v>41225.854166666664</v>
      </c>
      <c r="C16" s="74"/>
      <c r="D16" s="75" t="s">
        <v>8</v>
      </c>
      <c r="E16" s="76" t="s">
        <v>238</v>
      </c>
      <c r="F16" s="76" t="s">
        <v>628</v>
      </c>
      <c r="G16" s="76" t="s">
        <v>48</v>
      </c>
      <c r="H16" s="76">
        <v>1.6</v>
      </c>
      <c r="I16" s="68" t="s">
        <v>251</v>
      </c>
      <c r="J16" s="78">
        <v>100</v>
      </c>
      <c r="K16" s="79">
        <v>160</v>
      </c>
      <c r="L16" s="70"/>
      <c r="O16" s="57"/>
      <c r="P16" s="58"/>
      <c r="Q16" s="58"/>
      <c r="R16" s="58"/>
      <c r="S16" s="58"/>
      <c r="T16" s="58"/>
      <c r="U16" s="56"/>
    </row>
    <row r="17" spans="1:21" ht="15" customHeight="1">
      <c r="A17" s="5">
        <v>15</v>
      </c>
      <c r="B17" s="73">
        <v>41230.770833333336</v>
      </c>
      <c r="C17" s="74"/>
      <c r="D17" s="75" t="s">
        <v>8</v>
      </c>
      <c r="E17" s="76" t="s">
        <v>220</v>
      </c>
      <c r="F17" s="76" t="s">
        <v>627</v>
      </c>
      <c r="G17" s="76" t="s">
        <v>492</v>
      </c>
      <c r="H17" s="76">
        <v>1.65</v>
      </c>
      <c r="I17" s="68" t="s">
        <v>49</v>
      </c>
      <c r="J17" s="78">
        <v>100</v>
      </c>
      <c r="K17" s="79">
        <v>165</v>
      </c>
      <c r="L17" s="70"/>
      <c r="O17" s="57"/>
      <c r="P17" s="58"/>
      <c r="Q17" s="58"/>
      <c r="R17" s="58"/>
      <c r="S17" s="58"/>
      <c r="T17" s="58"/>
      <c r="U17" s="56"/>
    </row>
    <row r="18" spans="1:21" ht="15" customHeight="1">
      <c r="A18" s="5">
        <v>16</v>
      </c>
      <c r="B18" s="73">
        <v>41230.895833333336</v>
      </c>
      <c r="C18" s="77"/>
      <c r="D18" s="75" t="s">
        <v>8</v>
      </c>
      <c r="E18" s="76" t="s">
        <v>535</v>
      </c>
      <c r="F18" s="76" t="s">
        <v>208</v>
      </c>
      <c r="G18" s="76" t="s">
        <v>52</v>
      </c>
      <c r="H18" s="76">
        <v>1.67</v>
      </c>
      <c r="I18" s="72" t="s">
        <v>38</v>
      </c>
      <c r="J18" s="78">
        <v>90</v>
      </c>
      <c r="K18" s="79">
        <v>0</v>
      </c>
      <c r="L18" s="70"/>
      <c r="O18" s="57"/>
      <c r="P18" s="58"/>
      <c r="Q18" s="58"/>
      <c r="R18" s="58"/>
      <c r="S18" s="58"/>
      <c r="T18" s="58"/>
      <c r="U18" s="56"/>
    </row>
    <row r="19" spans="1:21" ht="15" customHeight="1">
      <c r="A19" s="5">
        <v>17</v>
      </c>
      <c r="B19" s="73">
        <v>41231.666666666664</v>
      </c>
      <c r="C19" s="77"/>
      <c r="D19" s="75" t="s">
        <v>8</v>
      </c>
      <c r="E19" s="76" t="s">
        <v>220</v>
      </c>
      <c r="F19" s="76" t="s">
        <v>626</v>
      </c>
      <c r="G19" s="76" t="s">
        <v>52</v>
      </c>
      <c r="H19" s="76">
        <v>1.8</v>
      </c>
      <c r="I19" s="68" t="s">
        <v>40</v>
      </c>
      <c r="J19" s="78">
        <v>90</v>
      </c>
      <c r="K19" s="79">
        <f>J19*H19</f>
        <v>162</v>
      </c>
      <c r="L19" s="70"/>
      <c r="O19" s="57"/>
      <c r="P19" s="58"/>
      <c r="Q19" s="58"/>
      <c r="R19" s="58"/>
      <c r="S19" s="58"/>
      <c r="T19" s="58"/>
      <c r="U19" s="56"/>
    </row>
    <row r="20" spans="1:21" ht="15" customHeight="1">
      <c r="A20" s="5">
        <v>18</v>
      </c>
      <c r="B20" s="73">
        <v>41232.770833333336</v>
      </c>
      <c r="C20" s="77"/>
      <c r="D20" s="75" t="s">
        <v>8</v>
      </c>
      <c r="E20" s="76" t="s">
        <v>404</v>
      </c>
      <c r="F20" s="76" t="s">
        <v>625</v>
      </c>
      <c r="G20" s="76" t="s">
        <v>39</v>
      </c>
      <c r="H20" s="76">
        <v>1.85</v>
      </c>
      <c r="I20" s="68" t="s">
        <v>61</v>
      </c>
      <c r="J20" s="78">
        <v>90</v>
      </c>
      <c r="K20" s="79">
        <f>J20*H20</f>
        <v>166.5</v>
      </c>
      <c r="L20" s="70"/>
      <c r="O20" s="57"/>
      <c r="P20" s="58"/>
      <c r="Q20" s="58"/>
      <c r="R20" s="58"/>
      <c r="S20" s="58"/>
      <c r="T20" s="58"/>
      <c r="U20" s="56"/>
    </row>
    <row r="21" spans="1:21" ht="15" customHeight="1">
      <c r="A21" s="5">
        <v>19</v>
      </c>
      <c r="B21" s="73">
        <v>41233.833333333336</v>
      </c>
      <c r="C21" s="77"/>
      <c r="D21" s="75" t="s">
        <v>8</v>
      </c>
      <c r="E21" s="76" t="s">
        <v>404</v>
      </c>
      <c r="F21" s="76" t="s">
        <v>624</v>
      </c>
      <c r="G21" s="76" t="s">
        <v>176</v>
      </c>
      <c r="H21" s="76">
        <v>1.6</v>
      </c>
      <c r="I21" s="69" t="s">
        <v>38</v>
      </c>
      <c r="J21" s="78">
        <v>100</v>
      </c>
      <c r="K21" s="79">
        <v>100</v>
      </c>
      <c r="L21" s="70"/>
      <c r="O21" s="57"/>
      <c r="P21" s="58"/>
      <c r="Q21" s="58"/>
      <c r="R21" s="58"/>
      <c r="S21" s="58"/>
      <c r="T21" s="58"/>
      <c r="U21" s="56"/>
    </row>
    <row r="22" spans="1:21" ht="15" customHeight="1">
      <c r="A22" s="5">
        <v>20</v>
      </c>
      <c r="B22" s="73">
        <v>41233.875</v>
      </c>
      <c r="C22" s="77"/>
      <c r="D22" s="75" t="s">
        <v>8</v>
      </c>
      <c r="E22" s="76" t="s">
        <v>534</v>
      </c>
      <c r="F22" s="76" t="s">
        <v>623</v>
      </c>
      <c r="G22" s="76" t="s">
        <v>616</v>
      </c>
      <c r="H22" s="76">
        <v>1.73</v>
      </c>
      <c r="I22" s="69" t="s">
        <v>40</v>
      </c>
      <c r="J22" s="78">
        <v>80</v>
      </c>
      <c r="K22" s="79">
        <v>80</v>
      </c>
      <c r="L22" s="70"/>
      <c r="O22" s="57"/>
      <c r="P22" s="58"/>
      <c r="Q22" s="58"/>
      <c r="R22" s="58"/>
      <c r="S22" s="58"/>
      <c r="T22" s="58"/>
      <c r="U22" s="56"/>
    </row>
    <row r="23" spans="1:21" ht="15" customHeight="1">
      <c r="A23" s="5">
        <v>21</v>
      </c>
      <c r="B23" s="73">
        <v>41234.989583333336</v>
      </c>
      <c r="C23" s="59"/>
      <c r="D23" s="75" t="s">
        <v>8</v>
      </c>
      <c r="E23" s="76" t="s">
        <v>254</v>
      </c>
      <c r="F23" s="76" t="s">
        <v>621</v>
      </c>
      <c r="G23" s="76" t="s">
        <v>42</v>
      </c>
      <c r="H23" s="76">
        <v>1.55</v>
      </c>
      <c r="I23" s="68" t="s">
        <v>15</v>
      </c>
      <c r="J23" s="78">
        <v>100</v>
      </c>
      <c r="K23" s="79">
        <v>155</v>
      </c>
      <c r="L23" s="70"/>
      <c r="O23" s="57"/>
      <c r="P23" s="58"/>
      <c r="Q23" s="58"/>
      <c r="R23" s="58"/>
      <c r="S23" s="58"/>
      <c r="T23" s="58"/>
      <c r="U23" s="56"/>
    </row>
    <row r="24" spans="1:21" ht="15" customHeight="1">
      <c r="A24" s="5">
        <v>22</v>
      </c>
      <c r="B24" s="73">
        <v>41234.989583333336</v>
      </c>
      <c r="C24" s="77"/>
      <c r="D24" s="75" t="s">
        <v>8</v>
      </c>
      <c r="E24" s="76" t="s">
        <v>534</v>
      </c>
      <c r="F24" s="76" t="s">
        <v>622</v>
      </c>
      <c r="G24" s="76" t="s">
        <v>429</v>
      </c>
      <c r="H24" s="76">
        <v>1.55</v>
      </c>
      <c r="I24" s="72" t="s">
        <v>251</v>
      </c>
      <c r="J24" s="78">
        <v>100</v>
      </c>
      <c r="K24" s="79">
        <v>0</v>
      </c>
      <c r="L24" s="70"/>
      <c r="O24" s="57"/>
      <c r="P24" s="58"/>
      <c r="Q24" s="58"/>
      <c r="R24" s="58"/>
      <c r="S24" s="58"/>
      <c r="T24" s="58"/>
      <c r="U24" s="56"/>
    </row>
    <row r="25" spans="1:21" ht="15" customHeight="1">
      <c r="A25" s="5">
        <v>23</v>
      </c>
      <c r="B25" s="73">
        <v>41235.875</v>
      </c>
      <c r="C25" s="59"/>
      <c r="D25" s="75" t="s">
        <v>8</v>
      </c>
      <c r="E25" s="76" t="s">
        <v>533</v>
      </c>
      <c r="F25" s="76" t="s">
        <v>619</v>
      </c>
      <c r="G25" s="76" t="s">
        <v>44</v>
      </c>
      <c r="H25" s="76">
        <v>1.9</v>
      </c>
      <c r="I25" s="72" t="s">
        <v>54</v>
      </c>
      <c r="J25" s="80">
        <v>90</v>
      </c>
      <c r="K25" s="79">
        <v>0</v>
      </c>
      <c r="L25" s="70"/>
      <c r="O25" s="57"/>
      <c r="P25" s="58"/>
      <c r="Q25" s="58"/>
      <c r="R25" s="58"/>
      <c r="S25" s="58"/>
      <c r="T25" s="58"/>
      <c r="U25" s="56"/>
    </row>
    <row r="26" spans="1:21" ht="15" customHeight="1">
      <c r="A26" s="5">
        <v>24</v>
      </c>
      <c r="B26" s="73">
        <v>41235.875</v>
      </c>
      <c r="C26" s="59"/>
      <c r="D26" s="75" t="s">
        <v>8</v>
      </c>
      <c r="E26" s="76" t="s">
        <v>194</v>
      </c>
      <c r="F26" s="76" t="s">
        <v>620</v>
      </c>
      <c r="G26" s="76" t="s">
        <v>47</v>
      </c>
      <c r="H26" s="76">
        <v>1.65</v>
      </c>
      <c r="I26" s="68" t="s">
        <v>15</v>
      </c>
      <c r="J26" s="78">
        <v>100</v>
      </c>
      <c r="K26" s="79">
        <v>165</v>
      </c>
      <c r="L26" s="70"/>
      <c r="O26" s="57"/>
      <c r="P26" s="58"/>
      <c r="Q26" s="58"/>
      <c r="R26" s="58"/>
      <c r="S26" s="58"/>
      <c r="T26" s="58"/>
      <c r="U26" s="56"/>
    </row>
    <row r="27" spans="1:21" ht="15" customHeight="1">
      <c r="A27" s="5">
        <v>25</v>
      </c>
      <c r="B27" s="73">
        <v>41236.791666666664</v>
      </c>
      <c r="C27" s="59"/>
      <c r="D27" s="75" t="s">
        <v>8</v>
      </c>
      <c r="E27" s="76" t="s">
        <v>220</v>
      </c>
      <c r="F27" s="76" t="s">
        <v>618</v>
      </c>
      <c r="G27" s="76" t="s">
        <v>42</v>
      </c>
      <c r="H27" s="76">
        <v>1.8</v>
      </c>
      <c r="I27" s="68" t="s">
        <v>15</v>
      </c>
      <c r="J27" s="80">
        <v>90</v>
      </c>
      <c r="K27" s="79">
        <f>J27*H27</f>
        <v>162</v>
      </c>
      <c r="L27" s="70"/>
      <c r="O27" s="57"/>
      <c r="P27" s="58"/>
      <c r="Q27" s="58"/>
      <c r="R27" s="58"/>
      <c r="S27" s="58"/>
      <c r="T27" s="58"/>
      <c r="U27" s="56"/>
    </row>
    <row r="28" spans="1:21" ht="15" customHeight="1">
      <c r="A28" s="5">
        <v>26</v>
      </c>
      <c r="B28" s="73">
        <v>41237.697916666664</v>
      </c>
      <c r="C28" s="74"/>
      <c r="D28" s="75" t="s">
        <v>8</v>
      </c>
      <c r="E28" s="76" t="s">
        <v>14</v>
      </c>
      <c r="F28" s="76" t="s">
        <v>617</v>
      </c>
      <c r="G28" s="76" t="s">
        <v>48</v>
      </c>
      <c r="H28" s="76">
        <v>2.1</v>
      </c>
      <c r="I28" s="68" t="s">
        <v>595</v>
      </c>
      <c r="J28" s="80">
        <v>80</v>
      </c>
      <c r="K28" s="79">
        <f>J28*H28</f>
        <v>168</v>
      </c>
      <c r="L28" s="70"/>
      <c r="O28" s="57"/>
      <c r="P28" s="58"/>
      <c r="Q28" s="58"/>
      <c r="R28" s="58"/>
      <c r="S28" s="58"/>
      <c r="T28" s="58"/>
      <c r="U28" s="56"/>
    </row>
    <row r="29" spans="1:21" ht="15" customHeight="1">
      <c r="A29" s="5">
        <v>27</v>
      </c>
      <c r="B29" s="73">
        <v>41237.75</v>
      </c>
      <c r="C29" s="74"/>
      <c r="D29" s="75" t="s">
        <v>8</v>
      </c>
      <c r="E29" s="76" t="s">
        <v>644</v>
      </c>
      <c r="F29" s="76" t="s">
        <v>615</v>
      </c>
      <c r="G29" s="76" t="s">
        <v>616</v>
      </c>
      <c r="H29" s="76">
        <v>1.7</v>
      </c>
      <c r="I29" s="68" t="s">
        <v>65</v>
      </c>
      <c r="J29" s="80">
        <v>90</v>
      </c>
      <c r="K29" s="79">
        <f>J29*H29</f>
        <v>153</v>
      </c>
      <c r="L29" s="70"/>
      <c r="O29" s="57"/>
      <c r="P29" s="58"/>
      <c r="Q29" s="58"/>
      <c r="R29" s="58"/>
      <c r="S29" s="58"/>
      <c r="T29" s="58"/>
      <c r="U29" s="56"/>
    </row>
    <row r="30" spans="1:21" ht="15" customHeight="1">
      <c r="A30" s="5">
        <v>28</v>
      </c>
      <c r="B30" s="73">
        <v>41238.666666666664</v>
      </c>
      <c r="C30" s="74"/>
      <c r="D30" s="75" t="s">
        <v>8</v>
      </c>
      <c r="E30" s="76" t="s">
        <v>220</v>
      </c>
      <c r="F30" s="76" t="s">
        <v>614</v>
      </c>
      <c r="G30" s="76" t="s">
        <v>42</v>
      </c>
      <c r="H30" s="76">
        <v>1.75</v>
      </c>
      <c r="I30" s="68" t="s">
        <v>645</v>
      </c>
      <c r="J30" s="41">
        <v>90</v>
      </c>
      <c r="K30" s="79">
        <f>J30*H30</f>
        <v>157.5</v>
      </c>
      <c r="L30" s="70"/>
      <c r="O30" s="57"/>
      <c r="P30" s="58"/>
      <c r="Q30" s="58"/>
      <c r="R30" s="58"/>
      <c r="S30" s="58"/>
      <c r="T30" s="58"/>
      <c r="U30" s="56"/>
    </row>
    <row r="31" spans="1:21" ht="15" customHeight="1">
      <c r="A31" s="5">
        <v>29</v>
      </c>
      <c r="B31" s="73">
        <v>41239.739583333336</v>
      </c>
      <c r="C31" s="74"/>
      <c r="D31" s="75" t="s">
        <v>8</v>
      </c>
      <c r="E31" s="76" t="s">
        <v>220</v>
      </c>
      <c r="F31" s="76" t="s">
        <v>613</v>
      </c>
      <c r="G31" s="76" t="s">
        <v>42</v>
      </c>
      <c r="H31" s="76">
        <v>1.6</v>
      </c>
      <c r="I31" s="72" t="s">
        <v>545</v>
      </c>
      <c r="J31" s="41">
        <v>100</v>
      </c>
      <c r="K31" s="79">
        <v>0</v>
      </c>
      <c r="L31" s="70"/>
      <c r="O31" s="57"/>
      <c r="P31" s="58"/>
      <c r="Q31" s="58"/>
      <c r="R31" s="58"/>
      <c r="S31" s="58"/>
      <c r="T31" s="58"/>
      <c r="U31" s="56"/>
    </row>
    <row r="32" spans="1:21" ht="15" customHeight="1">
      <c r="A32" s="5">
        <v>30</v>
      </c>
      <c r="B32" s="73">
        <v>41239.958333333336</v>
      </c>
      <c r="C32" s="74"/>
      <c r="D32" s="75" t="s">
        <v>8</v>
      </c>
      <c r="E32" s="76" t="s">
        <v>644</v>
      </c>
      <c r="F32" s="76" t="s">
        <v>612</v>
      </c>
      <c r="G32" s="76" t="s">
        <v>68</v>
      </c>
      <c r="H32" s="76">
        <v>1.8</v>
      </c>
      <c r="I32" s="68" t="s">
        <v>54</v>
      </c>
      <c r="J32" s="80">
        <v>90</v>
      </c>
      <c r="K32" s="79">
        <f>J32*H32</f>
        <v>162</v>
      </c>
      <c r="L32" s="70"/>
      <c r="O32" s="57"/>
      <c r="P32" s="58"/>
      <c r="Q32" s="58"/>
      <c r="R32" s="58"/>
      <c r="S32" s="58"/>
      <c r="T32" s="58"/>
      <c r="U32" s="56"/>
    </row>
    <row r="33" spans="1:21" ht="15" customHeight="1">
      <c r="A33" s="5">
        <v>31</v>
      </c>
      <c r="B33" s="73">
        <v>41241.958333333336</v>
      </c>
      <c r="C33" s="74"/>
      <c r="D33" s="75" t="s">
        <v>8</v>
      </c>
      <c r="E33" s="76" t="s">
        <v>185</v>
      </c>
      <c r="F33" s="76" t="s">
        <v>198</v>
      </c>
      <c r="G33" s="76" t="s">
        <v>63</v>
      </c>
      <c r="H33" s="76">
        <v>1.6</v>
      </c>
      <c r="I33" s="72" t="s">
        <v>49</v>
      </c>
      <c r="J33" s="80">
        <v>100</v>
      </c>
      <c r="K33" s="79">
        <v>0</v>
      </c>
      <c r="L33" s="70"/>
      <c r="O33" s="57"/>
      <c r="P33" s="58"/>
      <c r="Q33" s="58"/>
      <c r="R33" s="58"/>
      <c r="S33" s="58"/>
      <c r="T33" s="58"/>
      <c r="U33" s="56"/>
    </row>
    <row r="34" spans="1:21" ht="15" customHeight="1">
      <c r="A34" s="5">
        <v>32</v>
      </c>
      <c r="B34" s="73">
        <v>41242.895833333336</v>
      </c>
      <c r="C34" s="74"/>
      <c r="D34" s="75" t="s">
        <v>22</v>
      </c>
      <c r="E34" s="76" t="s">
        <v>643</v>
      </c>
      <c r="F34" s="76" t="s">
        <v>611</v>
      </c>
      <c r="G34" s="76" t="s">
        <v>39</v>
      </c>
      <c r="H34" s="76">
        <v>1.7</v>
      </c>
      <c r="I34" s="68" t="s">
        <v>251</v>
      </c>
      <c r="J34" s="80">
        <v>100</v>
      </c>
      <c r="K34" s="79">
        <f>J34*H34</f>
        <v>170</v>
      </c>
      <c r="L34" s="70"/>
      <c r="O34" s="57"/>
      <c r="P34" s="58"/>
      <c r="Q34" s="58"/>
      <c r="R34" s="58"/>
      <c r="S34" s="58"/>
      <c r="T34" s="58"/>
      <c r="U34" s="56"/>
    </row>
    <row r="35" spans="1:21" ht="14.25">
      <c r="A35" s="5">
        <v>33</v>
      </c>
      <c r="B35" s="81">
        <v>41243</v>
      </c>
      <c r="C35" s="80"/>
      <c r="D35" s="80" t="s">
        <v>8</v>
      </c>
      <c r="E35" s="82" t="s">
        <v>648</v>
      </c>
      <c r="F35" s="82" t="s">
        <v>649</v>
      </c>
      <c r="G35" s="80" t="s">
        <v>63</v>
      </c>
      <c r="H35" s="83">
        <v>1.65</v>
      </c>
      <c r="I35" s="86" t="s">
        <v>49</v>
      </c>
      <c r="J35" s="84">
        <v>90</v>
      </c>
      <c r="K35" s="85">
        <v>0</v>
      </c>
      <c r="O35" s="57"/>
      <c r="P35" s="58"/>
      <c r="Q35" s="58"/>
      <c r="R35" s="58"/>
      <c r="S35" s="58"/>
      <c r="T35" s="58"/>
      <c r="U35" s="56"/>
    </row>
    <row r="36" spans="1:21" ht="14.25">
      <c r="A36" s="5">
        <v>34</v>
      </c>
      <c r="B36" s="64"/>
      <c r="C36" s="61"/>
      <c r="D36" s="61"/>
      <c r="E36" s="65"/>
      <c r="F36" s="65"/>
      <c r="G36" s="61"/>
      <c r="H36" s="66"/>
      <c r="I36" s="67"/>
      <c r="J36" s="63"/>
      <c r="K36" s="62"/>
      <c r="O36" s="57"/>
      <c r="P36" s="58"/>
      <c r="Q36" s="58"/>
      <c r="R36" s="58"/>
      <c r="S36" s="58"/>
      <c r="T36" s="58"/>
      <c r="U36" s="56"/>
    </row>
    <row r="37" spans="1:21" ht="14.25" hidden="1">
      <c r="A37" s="5">
        <v>35</v>
      </c>
      <c r="B37" s="64"/>
      <c r="C37" s="61"/>
      <c r="D37" s="61"/>
      <c r="E37" s="65"/>
      <c r="F37" s="65"/>
      <c r="G37" s="61"/>
      <c r="H37" s="66"/>
      <c r="I37" s="60"/>
      <c r="J37" s="63"/>
      <c r="K37" s="62"/>
      <c r="O37" s="57"/>
      <c r="P37" s="58"/>
      <c r="Q37" s="58"/>
      <c r="R37" s="58"/>
      <c r="S37" s="58"/>
      <c r="T37" s="58"/>
      <c r="U37" s="56"/>
    </row>
    <row r="38" spans="1:21" ht="12.75" hidden="1">
      <c r="A38" s="5">
        <v>36</v>
      </c>
      <c r="B38" s="21"/>
      <c r="C38" s="6"/>
      <c r="D38" s="49"/>
      <c r="E38" s="44"/>
      <c r="F38" s="44"/>
      <c r="G38" s="49"/>
      <c r="H38" s="17"/>
      <c r="I38" s="46"/>
      <c r="J38" s="19"/>
      <c r="K38" s="38"/>
      <c r="O38" s="56"/>
      <c r="P38" s="56"/>
      <c r="Q38" s="56"/>
      <c r="R38" s="56"/>
      <c r="S38" s="56"/>
      <c r="T38" s="56"/>
      <c r="U38" s="56"/>
    </row>
    <row r="39" spans="1:21" ht="12.75" hidden="1">
      <c r="A39" s="5">
        <v>37</v>
      </c>
      <c r="B39" s="21"/>
      <c r="C39" s="6"/>
      <c r="D39" s="49"/>
      <c r="E39" s="44"/>
      <c r="F39" s="44"/>
      <c r="G39" s="49"/>
      <c r="H39" s="17"/>
      <c r="I39" s="45"/>
      <c r="J39" s="19"/>
      <c r="K39" s="38"/>
      <c r="O39" s="56"/>
      <c r="P39" s="56"/>
      <c r="Q39" s="56"/>
      <c r="R39" s="56"/>
      <c r="S39" s="56"/>
      <c r="T39" s="56"/>
      <c r="U39" s="56"/>
    </row>
    <row r="40" spans="1:21" ht="12.75" hidden="1">
      <c r="A40" s="5">
        <v>38</v>
      </c>
      <c r="B40" s="21"/>
      <c r="C40" s="6"/>
      <c r="D40" s="49"/>
      <c r="E40" s="44"/>
      <c r="F40" s="44"/>
      <c r="G40" s="49"/>
      <c r="H40" s="17"/>
      <c r="I40" s="46"/>
      <c r="J40" s="19"/>
      <c r="K40" s="38"/>
      <c r="O40" s="56"/>
      <c r="P40" s="56"/>
      <c r="Q40" s="56"/>
      <c r="R40" s="56"/>
      <c r="S40" s="56"/>
      <c r="T40" s="56"/>
      <c r="U40" s="56"/>
    </row>
    <row r="41" spans="1:21" ht="12.75" hidden="1">
      <c r="A41" s="5">
        <v>39</v>
      </c>
      <c r="B41" s="21"/>
      <c r="C41" s="6"/>
      <c r="D41" s="49"/>
      <c r="E41" s="44"/>
      <c r="F41" s="44"/>
      <c r="G41" s="49"/>
      <c r="H41" s="17"/>
      <c r="I41" s="47"/>
      <c r="J41" s="19"/>
      <c r="K41" s="38"/>
      <c r="O41" s="56"/>
      <c r="P41" s="56"/>
      <c r="Q41" s="56"/>
      <c r="R41" s="56"/>
      <c r="S41" s="56"/>
      <c r="T41" s="56"/>
      <c r="U41" s="56"/>
    </row>
    <row r="42" spans="1:21" ht="12.75" hidden="1">
      <c r="A42" s="5">
        <v>40</v>
      </c>
      <c r="B42" s="20"/>
      <c r="C42" s="6"/>
      <c r="D42" s="49"/>
      <c r="E42" s="44"/>
      <c r="F42" s="44"/>
      <c r="G42" s="49"/>
      <c r="H42" s="17"/>
      <c r="I42" s="9"/>
      <c r="J42" s="19"/>
      <c r="K42" s="38"/>
      <c r="O42" s="56"/>
      <c r="P42" s="56"/>
      <c r="Q42" s="56"/>
      <c r="R42" s="56"/>
      <c r="S42" s="56"/>
      <c r="T42" s="56"/>
      <c r="U42" s="56"/>
    </row>
    <row r="43" spans="1:11" ht="12.75" hidden="1">
      <c r="A43" s="5">
        <v>41</v>
      </c>
      <c r="B43" s="20"/>
      <c r="C43" s="6"/>
      <c r="D43" s="49"/>
      <c r="E43" s="49"/>
      <c r="F43" s="49"/>
      <c r="G43" s="49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49"/>
      <c r="E44" s="49"/>
      <c r="F44" s="49"/>
      <c r="G44" s="49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49"/>
      <c r="E45" s="49"/>
      <c r="F45" s="49"/>
      <c r="G45" s="49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49"/>
      <c r="E46" s="49"/>
      <c r="F46" s="49"/>
      <c r="G46" s="49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49"/>
      <c r="E47" s="49"/>
      <c r="F47" s="49"/>
      <c r="G47" s="49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49"/>
      <c r="E48" s="49"/>
      <c r="F48" s="49"/>
      <c r="G48" s="49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49"/>
      <c r="E49" s="49"/>
      <c r="F49" s="49"/>
      <c r="G49" s="49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49"/>
      <c r="E50" s="49"/>
      <c r="F50" s="49"/>
      <c r="G50" s="49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49"/>
      <c r="E51" s="49"/>
      <c r="F51" s="49"/>
      <c r="G51" s="49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49"/>
      <c r="E52" s="49"/>
      <c r="F52" s="49"/>
      <c r="G52" s="49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49"/>
      <c r="E53" s="49"/>
      <c r="F53" s="49"/>
      <c r="G53" s="49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49"/>
      <c r="E54" s="49"/>
      <c r="F54" s="49"/>
      <c r="G54" s="49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49"/>
      <c r="E55" s="49"/>
      <c r="F55" s="49"/>
      <c r="G55" s="49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49"/>
      <c r="E56" s="49"/>
      <c r="F56" s="49"/>
      <c r="G56" s="49"/>
      <c r="H56" s="17"/>
      <c r="I56" s="9"/>
      <c r="J56" s="19"/>
      <c r="K56" s="19"/>
    </row>
    <row r="57" spans="4:7" ht="12.75">
      <c r="D57" s="49"/>
      <c r="E57" s="49"/>
      <c r="F57" s="49"/>
      <c r="G57" s="4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33</v>
      </c>
      <c r="J62" s="87" t="s">
        <v>29</v>
      </c>
      <c r="K62" s="87"/>
      <c r="L62" s="30">
        <f>MAX(H3:H56)</f>
        <v>2.1</v>
      </c>
    </row>
    <row r="63" spans="2:12" ht="12.75">
      <c r="B63" s="88" t="s">
        <v>10</v>
      </c>
      <c r="C63" s="88"/>
      <c r="D63" s="11">
        <f>D62-SUM(J3:J62)+SUM(K3:K62)</f>
        <v>1308.3000000000002</v>
      </c>
      <c r="E63" s="23">
        <f>E62*D64/100+E62</f>
        <v>39249.00000000001</v>
      </c>
      <c r="G63" s="87" t="s">
        <v>27</v>
      </c>
      <c r="H63" s="87"/>
      <c r="I63" s="29">
        <f>I62-I64-I65</f>
        <v>18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30.83000000000002</v>
      </c>
      <c r="E64" s="24">
        <f>D64</f>
        <v>30.83000000000002</v>
      </c>
      <c r="G64" s="89" t="s">
        <v>24</v>
      </c>
      <c r="H64" s="89"/>
      <c r="I64" s="27">
        <f>COUNTIF(K3:K56,0)</f>
        <v>10</v>
      </c>
      <c r="J64" s="87" t="s">
        <v>30</v>
      </c>
      <c r="K64" s="87"/>
      <c r="L64" s="30">
        <f>AVERAGE(H3:H56)</f>
        <v>1.7299999999999998</v>
      </c>
    </row>
    <row r="65" spans="2:9" ht="12.75">
      <c r="B65" s="25" t="s">
        <v>18</v>
      </c>
      <c r="C65" s="25"/>
      <c r="D65" s="25">
        <f>D63-D62</f>
        <v>308.3000000000002</v>
      </c>
      <c r="E65" s="25">
        <f>E63-E62</f>
        <v>9249.000000000007</v>
      </c>
      <c r="G65" s="92" t="s">
        <v>25</v>
      </c>
      <c r="H65" s="92"/>
      <c r="I65" s="28">
        <v>5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workbookViewId="0" topLeftCell="A1">
      <selection activeCell="N28" sqref="N28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8.28125" style="0" hidden="1" customWidth="1"/>
    <col min="4" max="4" width="13.28125" style="0" customWidth="1"/>
    <col min="5" max="5" width="19.57421875" style="0" customWidth="1"/>
    <col min="6" max="6" width="23.28125" style="0" customWidth="1"/>
    <col min="7" max="7" width="9.7109375" style="0" customWidth="1"/>
    <col min="8" max="8" width="8.140625" style="0" customWidth="1"/>
    <col min="9" max="9" width="11.28125" style="0" customWidth="1"/>
    <col min="10" max="10" width="12.140625" style="0" customWidth="1"/>
    <col min="11" max="11" width="14.00390625" style="0" customWidth="1"/>
    <col min="14" max="14" width="10.00390625" style="0" customWidth="1"/>
    <col min="15" max="15" width="12.00390625" style="0" customWidth="1"/>
    <col min="16" max="16" width="16.8515625" style="0" customWidth="1"/>
  </cols>
  <sheetData>
    <row r="1" spans="1:11" ht="13.5" thickBot="1">
      <c r="A1" s="90" t="s">
        <v>650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41274.041666666664</v>
      </c>
      <c r="C3" s="6"/>
      <c r="D3" s="6" t="s">
        <v>219</v>
      </c>
      <c r="E3" s="13" t="s">
        <v>651</v>
      </c>
      <c r="F3" s="6" t="s">
        <v>652</v>
      </c>
      <c r="G3" s="6" t="s">
        <v>653</v>
      </c>
      <c r="H3" s="6">
        <v>1.75</v>
      </c>
      <c r="I3" s="93" t="s">
        <v>654</v>
      </c>
      <c r="J3" s="6">
        <v>100</v>
      </c>
      <c r="K3" s="37">
        <v>175</v>
      </c>
      <c r="L3" s="6"/>
    </row>
    <row r="4" spans="1:12" ht="12.75">
      <c r="A4" s="8">
        <v>2</v>
      </c>
      <c r="B4" s="21">
        <v>41273.729166666664</v>
      </c>
      <c r="C4" s="6"/>
      <c r="D4" s="6" t="s">
        <v>8</v>
      </c>
      <c r="E4" s="6" t="s">
        <v>14</v>
      </c>
      <c r="F4" s="6" t="s">
        <v>655</v>
      </c>
      <c r="G4" s="6" t="s">
        <v>63</v>
      </c>
      <c r="H4" s="6">
        <v>1.8</v>
      </c>
      <c r="I4" s="47" t="s">
        <v>59</v>
      </c>
      <c r="J4" s="6">
        <v>90</v>
      </c>
      <c r="K4" s="37">
        <f>J4*H4</f>
        <v>162</v>
      </c>
      <c r="L4" s="6"/>
    </row>
    <row r="5" spans="1:12" ht="12.75">
      <c r="A5" s="5">
        <v>3</v>
      </c>
      <c r="B5" s="21">
        <v>41272.895833333336</v>
      </c>
      <c r="C5" s="6"/>
      <c r="D5" s="6" t="s">
        <v>8</v>
      </c>
      <c r="E5" s="6" t="s">
        <v>14</v>
      </c>
      <c r="F5" s="6" t="s">
        <v>232</v>
      </c>
      <c r="G5" s="6" t="s">
        <v>42</v>
      </c>
      <c r="H5" s="6">
        <v>1.65</v>
      </c>
      <c r="I5" s="47" t="s">
        <v>656</v>
      </c>
      <c r="J5" s="26">
        <v>100</v>
      </c>
      <c r="K5" s="37">
        <v>165</v>
      </c>
      <c r="L5" s="6"/>
    </row>
    <row r="6" spans="1:12" ht="12.75">
      <c r="A6" s="8">
        <v>4</v>
      </c>
      <c r="B6" s="21">
        <v>41272.697916666664</v>
      </c>
      <c r="C6" s="6"/>
      <c r="D6" s="6" t="s">
        <v>8</v>
      </c>
      <c r="E6" s="6" t="s">
        <v>14</v>
      </c>
      <c r="F6" s="6" t="s">
        <v>281</v>
      </c>
      <c r="G6" s="6" t="s">
        <v>44</v>
      </c>
      <c r="H6" s="6">
        <v>1.8</v>
      </c>
      <c r="I6" s="45" t="s">
        <v>59</v>
      </c>
      <c r="J6" s="41">
        <v>90</v>
      </c>
      <c r="K6" s="37">
        <v>0</v>
      </c>
      <c r="L6" s="6"/>
    </row>
    <row r="7" spans="1:12" ht="12.75">
      <c r="A7" s="5">
        <v>5</v>
      </c>
      <c r="B7" s="21">
        <v>41271.708333333336</v>
      </c>
      <c r="C7" s="6"/>
      <c r="D7" s="6" t="s">
        <v>22</v>
      </c>
      <c r="E7" s="6" t="s">
        <v>23</v>
      </c>
      <c r="F7" s="6" t="s">
        <v>657</v>
      </c>
      <c r="G7" s="6" t="s">
        <v>48</v>
      </c>
      <c r="H7" s="6">
        <v>1.65</v>
      </c>
      <c r="I7" s="47" t="s">
        <v>49</v>
      </c>
      <c r="J7" s="41">
        <v>100</v>
      </c>
      <c r="K7" s="37">
        <f>J7*H7</f>
        <v>165</v>
      </c>
      <c r="L7" s="6"/>
    </row>
    <row r="8" spans="1:12" ht="14.25" customHeight="1">
      <c r="A8" s="8">
        <v>6</v>
      </c>
      <c r="B8" s="21">
        <v>41271.208333333336</v>
      </c>
      <c r="C8" s="6"/>
      <c r="D8" s="6" t="s">
        <v>219</v>
      </c>
      <c r="E8" s="13" t="s">
        <v>651</v>
      </c>
      <c r="F8" s="6" t="s">
        <v>658</v>
      </c>
      <c r="G8" s="6" t="s">
        <v>377</v>
      </c>
      <c r="H8" s="6">
        <v>1.83</v>
      </c>
      <c r="I8" s="45" t="s">
        <v>659</v>
      </c>
      <c r="J8" s="6">
        <v>90</v>
      </c>
      <c r="K8" s="37">
        <v>0</v>
      </c>
      <c r="L8" s="6"/>
    </row>
    <row r="9" spans="1:12" ht="12.75">
      <c r="A9" s="5">
        <v>7</v>
      </c>
      <c r="B9" s="21">
        <v>41270.8125</v>
      </c>
      <c r="C9" s="6"/>
      <c r="D9" s="6" t="s">
        <v>22</v>
      </c>
      <c r="E9" s="6" t="s">
        <v>23</v>
      </c>
      <c r="F9" s="6" t="s">
        <v>660</v>
      </c>
      <c r="G9" s="6" t="s">
        <v>13</v>
      </c>
      <c r="H9" s="6">
        <v>1.65</v>
      </c>
      <c r="I9" s="46" t="s">
        <v>661</v>
      </c>
      <c r="J9" s="6">
        <v>100</v>
      </c>
      <c r="K9" s="37">
        <v>100</v>
      </c>
      <c r="L9" s="6"/>
    </row>
    <row r="10" spans="1:12" ht="12.75">
      <c r="A10" s="8">
        <v>8</v>
      </c>
      <c r="B10" s="21">
        <v>41269.989583333336</v>
      </c>
      <c r="C10" s="6"/>
      <c r="D10" s="6" t="s">
        <v>8</v>
      </c>
      <c r="E10" s="6" t="s">
        <v>14</v>
      </c>
      <c r="F10" s="6" t="s">
        <v>662</v>
      </c>
      <c r="G10" s="6" t="s">
        <v>663</v>
      </c>
      <c r="H10" s="6">
        <v>1.7</v>
      </c>
      <c r="I10" s="47" t="s">
        <v>50</v>
      </c>
      <c r="J10" s="6">
        <v>90</v>
      </c>
      <c r="K10" s="37">
        <f>J10*H10</f>
        <v>153</v>
      </c>
      <c r="L10" s="6"/>
    </row>
    <row r="11" spans="1:12" ht="12.75">
      <c r="A11" s="5">
        <v>9</v>
      </c>
      <c r="B11" s="21">
        <v>41269.791666666664</v>
      </c>
      <c r="C11" s="6"/>
      <c r="D11" s="6" t="s">
        <v>8</v>
      </c>
      <c r="E11" s="6" t="s">
        <v>14</v>
      </c>
      <c r="F11" s="6" t="s">
        <v>664</v>
      </c>
      <c r="G11" s="6" t="s">
        <v>52</v>
      </c>
      <c r="H11" s="6">
        <v>1.8</v>
      </c>
      <c r="I11" s="45" t="s">
        <v>38</v>
      </c>
      <c r="J11" s="19">
        <v>90</v>
      </c>
      <c r="K11" s="38">
        <v>0</v>
      </c>
      <c r="L11" s="6"/>
    </row>
    <row r="12" spans="1:12" ht="12.75" customHeight="1">
      <c r="A12" s="8">
        <v>10</v>
      </c>
      <c r="B12" s="21">
        <v>41268.99930555555</v>
      </c>
      <c r="C12" s="6"/>
      <c r="D12" s="6" t="s">
        <v>219</v>
      </c>
      <c r="E12" s="13" t="s">
        <v>651</v>
      </c>
      <c r="F12" s="6" t="s">
        <v>665</v>
      </c>
      <c r="G12" s="6" t="s">
        <v>666</v>
      </c>
      <c r="H12" s="6">
        <v>1.7</v>
      </c>
      <c r="I12" s="47" t="s">
        <v>667</v>
      </c>
      <c r="J12" s="19">
        <v>90</v>
      </c>
      <c r="K12" s="37">
        <f>J12*H12</f>
        <v>153</v>
      </c>
      <c r="L12" s="6"/>
    </row>
    <row r="13" spans="1:12" ht="12.75" customHeight="1">
      <c r="A13" s="5">
        <v>11</v>
      </c>
      <c r="B13" s="21">
        <v>41268.770833333336</v>
      </c>
      <c r="C13" s="6"/>
      <c r="D13" s="6" t="s">
        <v>22</v>
      </c>
      <c r="E13" s="13" t="s">
        <v>668</v>
      </c>
      <c r="F13" s="6" t="s">
        <v>669</v>
      </c>
      <c r="G13" s="6" t="s">
        <v>549</v>
      </c>
      <c r="H13" s="6">
        <v>1.8</v>
      </c>
      <c r="I13" s="45" t="s">
        <v>45</v>
      </c>
      <c r="J13" s="19">
        <v>90</v>
      </c>
      <c r="K13" s="38">
        <v>0</v>
      </c>
      <c r="L13" s="6"/>
    </row>
    <row r="14" spans="1:12" ht="12.75" customHeight="1">
      <c r="A14" s="8">
        <v>12</v>
      </c>
      <c r="B14" s="21">
        <v>41267.791666666664</v>
      </c>
      <c r="C14" s="16"/>
      <c r="D14" s="6" t="s">
        <v>670</v>
      </c>
      <c r="E14" s="6" t="s">
        <v>552</v>
      </c>
      <c r="F14" s="6" t="s">
        <v>671</v>
      </c>
      <c r="G14" s="6" t="s">
        <v>672</v>
      </c>
      <c r="H14" s="6">
        <v>1.73</v>
      </c>
      <c r="I14" s="47" t="s">
        <v>673</v>
      </c>
      <c r="J14" s="19">
        <v>90</v>
      </c>
      <c r="K14" s="38">
        <f>J14*H14</f>
        <v>155.7</v>
      </c>
      <c r="L14" s="6"/>
    </row>
    <row r="15" spans="1:12" ht="12.75" customHeight="1">
      <c r="A15" s="5">
        <v>13</v>
      </c>
      <c r="B15" s="21">
        <v>41266.99930555555</v>
      </c>
      <c r="C15" s="16"/>
      <c r="D15" s="6" t="s">
        <v>8</v>
      </c>
      <c r="E15" s="13" t="s">
        <v>303</v>
      </c>
      <c r="F15" s="6" t="s">
        <v>674</v>
      </c>
      <c r="G15" s="6" t="s">
        <v>47</v>
      </c>
      <c r="H15" s="6">
        <v>1.85</v>
      </c>
      <c r="I15" s="47" t="s">
        <v>38</v>
      </c>
      <c r="J15" s="19">
        <v>90</v>
      </c>
      <c r="K15" s="37">
        <f>J15*H15</f>
        <v>166.5</v>
      </c>
      <c r="L15" s="6"/>
    </row>
    <row r="16" spans="1:12" ht="12.75" customHeight="1">
      <c r="A16" s="8">
        <v>14</v>
      </c>
      <c r="B16" s="21">
        <v>41266.875</v>
      </c>
      <c r="C16" s="16"/>
      <c r="D16" s="6" t="s">
        <v>8</v>
      </c>
      <c r="E16" s="6" t="s">
        <v>675</v>
      </c>
      <c r="F16" s="6" t="s">
        <v>676</v>
      </c>
      <c r="G16" s="6" t="s">
        <v>63</v>
      </c>
      <c r="H16" s="6">
        <v>1.8</v>
      </c>
      <c r="I16" s="45" t="s">
        <v>12</v>
      </c>
      <c r="J16" s="19">
        <v>90</v>
      </c>
      <c r="K16" s="38">
        <v>0</v>
      </c>
      <c r="L16" s="6"/>
    </row>
    <row r="17" spans="1:12" ht="15" customHeight="1">
      <c r="A17" s="5">
        <v>15</v>
      </c>
      <c r="B17" s="21">
        <v>41266.833333333336</v>
      </c>
      <c r="C17" s="16"/>
      <c r="D17" s="6" t="s">
        <v>8</v>
      </c>
      <c r="E17" s="6" t="s">
        <v>14</v>
      </c>
      <c r="F17" s="6" t="s">
        <v>677</v>
      </c>
      <c r="G17" s="6" t="s">
        <v>63</v>
      </c>
      <c r="H17" s="6">
        <v>1.65</v>
      </c>
      <c r="I17" s="47" t="s">
        <v>678</v>
      </c>
      <c r="J17" s="19">
        <v>100</v>
      </c>
      <c r="K17" s="37">
        <v>165</v>
      </c>
      <c r="L17" s="6"/>
    </row>
    <row r="18" spans="1:12" ht="12.75" customHeight="1">
      <c r="A18" s="8">
        <v>16</v>
      </c>
      <c r="B18" s="21">
        <v>41265.697916666664</v>
      </c>
      <c r="C18" s="16"/>
      <c r="D18" s="6" t="s">
        <v>8</v>
      </c>
      <c r="E18" s="6" t="s">
        <v>14</v>
      </c>
      <c r="F18" s="6" t="s">
        <v>679</v>
      </c>
      <c r="G18" s="6" t="s">
        <v>63</v>
      </c>
      <c r="H18" s="6">
        <v>1.67</v>
      </c>
      <c r="I18" s="45" t="s">
        <v>57</v>
      </c>
      <c r="J18" s="19">
        <v>100</v>
      </c>
      <c r="K18" s="38">
        <v>0</v>
      </c>
      <c r="L18" s="6"/>
    </row>
    <row r="19" spans="1:12" ht="12" customHeight="1">
      <c r="A19" s="5">
        <v>17</v>
      </c>
      <c r="B19" s="21">
        <v>41265.04236111111</v>
      </c>
      <c r="C19" s="16"/>
      <c r="D19" s="6" t="s">
        <v>8</v>
      </c>
      <c r="E19" s="6" t="s">
        <v>16</v>
      </c>
      <c r="F19" s="6" t="s">
        <v>680</v>
      </c>
      <c r="G19" s="6" t="s">
        <v>681</v>
      </c>
      <c r="H19" s="6">
        <v>1.85</v>
      </c>
      <c r="I19" s="45" t="s">
        <v>38</v>
      </c>
      <c r="J19" s="19">
        <v>80</v>
      </c>
      <c r="K19" s="38">
        <v>0</v>
      </c>
      <c r="L19" s="6"/>
    </row>
    <row r="20" spans="1:12" ht="15.75" customHeight="1">
      <c r="A20" s="8">
        <v>18</v>
      </c>
      <c r="B20" s="21">
        <v>41264.989583333336</v>
      </c>
      <c r="C20" s="15"/>
      <c r="D20" s="6" t="s">
        <v>8</v>
      </c>
      <c r="E20" s="13" t="s">
        <v>46</v>
      </c>
      <c r="F20" s="6" t="s">
        <v>682</v>
      </c>
      <c r="G20" s="6" t="s">
        <v>683</v>
      </c>
      <c r="H20" s="6">
        <v>2</v>
      </c>
      <c r="I20" s="45" t="s">
        <v>251</v>
      </c>
      <c r="J20" s="19">
        <v>80</v>
      </c>
      <c r="K20" s="38">
        <v>0</v>
      </c>
      <c r="L20" s="6"/>
    </row>
    <row r="21" spans="1:12" ht="15" customHeight="1">
      <c r="A21" s="5">
        <v>19</v>
      </c>
      <c r="B21" s="21">
        <v>41263.958333333336</v>
      </c>
      <c r="C21" s="15"/>
      <c r="D21" s="6" t="s">
        <v>8</v>
      </c>
      <c r="E21" s="6" t="s">
        <v>16</v>
      </c>
      <c r="F21" s="6" t="s">
        <v>684</v>
      </c>
      <c r="G21" s="6" t="s">
        <v>44</v>
      </c>
      <c r="H21" s="6">
        <v>1.8</v>
      </c>
      <c r="I21" s="45" t="s">
        <v>54</v>
      </c>
      <c r="J21" s="19">
        <v>90</v>
      </c>
      <c r="K21" s="38">
        <v>0</v>
      </c>
      <c r="L21" s="6"/>
    </row>
    <row r="22" spans="1:12" ht="16.5" customHeight="1">
      <c r="A22" s="5">
        <v>20</v>
      </c>
      <c r="B22" s="21">
        <v>41262.989583333336</v>
      </c>
      <c r="C22" s="15"/>
      <c r="D22" s="6" t="s">
        <v>8</v>
      </c>
      <c r="E22" s="13" t="s">
        <v>120</v>
      </c>
      <c r="F22" s="6" t="s">
        <v>685</v>
      </c>
      <c r="G22" s="6" t="s">
        <v>63</v>
      </c>
      <c r="H22" s="6">
        <v>1.65</v>
      </c>
      <c r="I22" s="47" t="s">
        <v>240</v>
      </c>
      <c r="J22" s="19">
        <v>100</v>
      </c>
      <c r="K22" s="38">
        <v>165</v>
      </c>
      <c r="L22" s="6"/>
    </row>
    <row r="23" spans="1:12" ht="15.75" customHeight="1">
      <c r="A23" s="5">
        <v>21</v>
      </c>
      <c r="B23" s="21">
        <v>41261.979166666664</v>
      </c>
      <c r="C23" s="15"/>
      <c r="D23" s="6" t="s">
        <v>8</v>
      </c>
      <c r="E23" s="13" t="s">
        <v>185</v>
      </c>
      <c r="F23" s="6" t="s">
        <v>686</v>
      </c>
      <c r="G23" s="6" t="s">
        <v>63</v>
      </c>
      <c r="H23" s="6">
        <v>1.6</v>
      </c>
      <c r="I23" s="47" t="s">
        <v>59</v>
      </c>
      <c r="J23" s="26">
        <v>100</v>
      </c>
      <c r="K23" s="38">
        <v>160</v>
      </c>
      <c r="L23" s="6"/>
    </row>
    <row r="24" spans="1:12" ht="12.75">
      <c r="A24" s="5">
        <v>22</v>
      </c>
      <c r="B24" s="21">
        <v>41261.979166666664</v>
      </c>
      <c r="C24" s="6"/>
      <c r="D24" s="6" t="s">
        <v>8</v>
      </c>
      <c r="E24" s="6" t="s">
        <v>180</v>
      </c>
      <c r="F24" s="6" t="s">
        <v>687</v>
      </c>
      <c r="G24" s="6" t="s">
        <v>688</v>
      </c>
      <c r="H24" s="6">
        <v>1.68</v>
      </c>
      <c r="I24" s="47" t="s">
        <v>49</v>
      </c>
      <c r="J24" s="19">
        <v>100</v>
      </c>
      <c r="K24" s="38">
        <v>168</v>
      </c>
      <c r="L24" s="6"/>
    </row>
    <row r="25" spans="1:12" ht="12.75">
      <c r="A25" s="5">
        <v>23</v>
      </c>
      <c r="B25" s="21">
        <v>41260.99930555555</v>
      </c>
      <c r="C25" s="6"/>
      <c r="D25" s="6" t="s">
        <v>8</v>
      </c>
      <c r="E25" s="6" t="s">
        <v>14</v>
      </c>
      <c r="F25" s="6" t="s">
        <v>689</v>
      </c>
      <c r="G25" s="6" t="s">
        <v>63</v>
      </c>
      <c r="H25" s="6">
        <v>1.65</v>
      </c>
      <c r="I25" s="47" t="s">
        <v>339</v>
      </c>
      <c r="J25" s="19">
        <v>100</v>
      </c>
      <c r="K25" s="38">
        <v>165</v>
      </c>
      <c r="L25" s="6"/>
    </row>
    <row r="26" spans="1:12" ht="12.75">
      <c r="A26" s="5">
        <v>24</v>
      </c>
      <c r="B26" s="21">
        <v>41259.916666666664</v>
      </c>
      <c r="C26" s="6"/>
      <c r="D26" s="6" t="s">
        <v>8</v>
      </c>
      <c r="E26" s="6" t="s">
        <v>16</v>
      </c>
      <c r="F26" s="6" t="s">
        <v>690</v>
      </c>
      <c r="G26" s="6" t="s">
        <v>691</v>
      </c>
      <c r="H26" s="6">
        <v>1.8</v>
      </c>
      <c r="I26" s="45" t="s">
        <v>207</v>
      </c>
      <c r="J26" s="19">
        <v>90</v>
      </c>
      <c r="K26" s="38">
        <v>0</v>
      </c>
      <c r="L26" s="6"/>
    </row>
    <row r="27" spans="1:11" ht="12.75" customHeight="1">
      <c r="A27" s="5">
        <v>25</v>
      </c>
      <c r="B27" s="21">
        <v>41259.604166666664</v>
      </c>
      <c r="C27" s="6"/>
      <c r="D27" s="6" t="s">
        <v>692</v>
      </c>
      <c r="E27" s="13" t="s">
        <v>693</v>
      </c>
      <c r="F27" s="6" t="s">
        <v>694</v>
      </c>
      <c r="G27" s="6" t="s">
        <v>44</v>
      </c>
      <c r="H27" s="6">
        <v>1.9</v>
      </c>
      <c r="I27" s="47" t="s">
        <v>38</v>
      </c>
      <c r="J27" s="19">
        <v>90</v>
      </c>
      <c r="K27" s="38">
        <f>J27*H27</f>
        <v>171</v>
      </c>
    </row>
    <row r="28" spans="1:11" ht="12.75" customHeight="1">
      <c r="A28" s="5">
        <v>26</v>
      </c>
      <c r="B28" s="21">
        <v>41258.697916666664</v>
      </c>
      <c r="C28" s="6"/>
      <c r="D28" s="6" t="s">
        <v>8</v>
      </c>
      <c r="E28" s="6" t="s">
        <v>14</v>
      </c>
      <c r="F28" s="6" t="s">
        <v>695</v>
      </c>
      <c r="G28" s="6" t="s">
        <v>39</v>
      </c>
      <c r="H28" s="6">
        <v>1.65</v>
      </c>
      <c r="I28" s="47" t="s">
        <v>251</v>
      </c>
      <c r="J28" s="19">
        <v>100</v>
      </c>
      <c r="K28" s="38">
        <v>165</v>
      </c>
    </row>
    <row r="29" spans="1:11" ht="12.75" customHeight="1">
      <c r="A29" s="5">
        <v>27</v>
      </c>
      <c r="B29" s="21">
        <v>41258.583333333336</v>
      </c>
      <c r="C29" s="6"/>
      <c r="D29" s="6" t="s">
        <v>22</v>
      </c>
      <c r="E29" s="13" t="s">
        <v>182</v>
      </c>
      <c r="F29" s="6" t="s">
        <v>696</v>
      </c>
      <c r="G29" s="6" t="s">
        <v>184</v>
      </c>
      <c r="H29" s="6">
        <v>1.92</v>
      </c>
      <c r="I29" s="45" t="s">
        <v>422</v>
      </c>
      <c r="J29" s="19">
        <v>80</v>
      </c>
      <c r="K29" s="38">
        <v>0</v>
      </c>
    </row>
    <row r="30" spans="1:11" ht="12.75" customHeight="1">
      <c r="A30" s="5">
        <v>28</v>
      </c>
      <c r="B30" s="21">
        <v>41258.166666666664</v>
      </c>
      <c r="C30" s="6"/>
      <c r="D30" s="6" t="s">
        <v>219</v>
      </c>
      <c r="E30" s="13" t="s">
        <v>651</v>
      </c>
      <c r="F30" s="6" t="s">
        <v>697</v>
      </c>
      <c r="G30" s="6" t="s">
        <v>101</v>
      </c>
      <c r="H30" s="6">
        <v>1.75</v>
      </c>
      <c r="I30" s="45" t="s">
        <v>698</v>
      </c>
      <c r="J30" s="19">
        <v>90</v>
      </c>
      <c r="K30" s="38">
        <v>0</v>
      </c>
    </row>
    <row r="31" spans="1:11" ht="12.75" customHeight="1">
      <c r="A31" s="5">
        <v>29</v>
      </c>
      <c r="B31" s="21">
        <v>41256.604166666664</v>
      </c>
      <c r="C31" s="6"/>
      <c r="D31" s="6" t="s">
        <v>8</v>
      </c>
      <c r="E31" s="13" t="s">
        <v>699</v>
      </c>
      <c r="F31" s="6" t="s">
        <v>700</v>
      </c>
      <c r="G31" s="6" t="s">
        <v>52</v>
      </c>
      <c r="H31" s="6">
        <v>1.75</v>
      </c>
      <c r="I31" s="47" t="s">
        <v>251</v>
      </c>
      <c r="J31" s="19">
        <v>90</v>
      </c>
      <c r="K31" s="38">
        <f>J31*H31</f>
        <v>157.5</v>
      </c>
    </row>
    <row r="32" spans="1:11" ht="12.75" customHeight="1">
      <c r="A32" s="5">
        <v>30</v>
      </c>
      <c r="B32" s="21">
        <v>41255.989583333336</v>
      </c>
      <c r="C32" s="6"/>
      <c r="D32" s="6" t="s">
        <v>8</v>
      </c>
      <c r="E32" s="94" t="s">
        <v>701</v>
      </c>
      <c r="F32" s="6" t="s">
        <v>702</v>
      </c>
      <c r="G32" s="6" t="s">
        <v>47</v>
      </c>
      <c r="H32" s="6">
        <v>1.65</v>
      </c>
      <c r="I32" s="47" t="s">
        <v>38</v>
      </c>
      <c r="J32" s="19">
        <v>100</v>
      </c>
      <c r="K32" s="38">
        <v>165</v>
      </c>
    </row>
    <row r="33" spans="1:11" ht="12.75" customHeight="1">
      <c r="A33" s="5">
        <v>31</v>
      </c>
      <c r="B33" s="21">
        <v>41254.958333333336</v>
      </c>
      <c r="C33" s="6"/>
      <c r="D33" s="6" t="s">
        <v>8</v>
      </c>
      <c r="E33" s="6" t="s">
        <v>703</v>
      </c>
      <c r="F33" s="6" t="s">
        <v>704</v>
      </c>
      <c r="G33" s="6" t="s">
        <v>44</v>
      </c>
      <c r="H33" s="6">
        <v>1.64</v>
      </c>
      <c r="I33" s="47" t="s">
        <v>49</v>
      </c>
      <c r="J33" s="19">
        <v>100</v>
      </c>
      <c r="K33" s="38">
        <v>164</v>
      </c>
    </row>
    <row r="34" spans="1:11" ht="12.75" customHeight="1">
      <c r="A34" s="5">
        <v>32</v>
      </c>
      <c r="B34" s="21">
        <v>41253.739583333336</v>
      </c>
      <c r="C34" s="6"/>
      <c r="D34" s="6" t="s">
        <v>8</v>
      </c>
      <c r="E34" s="6" t="s">
        <v>220</v>
      </c>
      <c r="F34" s="6" t="s">
        <v>705</v>
      </c>
      <c r="G34" s="6" t="s">
        <v>44</v>
      </c>
      <c r="H34" s="6">
        <v>1.7</v>
      </c>
      <c r="I34" s="47" t="s">
        <v>57</v>
      </c>
      <c r="J34" s="19">
        <v>90</v>
      </c>
      <c r="K34" s="38">
        <f>J34*H34</f>
        <v>153</v>
      </c>
    </row>
    <row r="35" spans="1:11" ht="12.75" customHeight="1">
      <c r="A35" s="5">
        <v>33</v>
      </c>
      <c r="B35" s="21">
        <v>41251.885416666664</v>
      </c>
      <c r="C35" s="6"/>
      <c r="D35" s="6" t="s">
        <v>706</v>
      </c>
      <c r="E35" s="6" t="s">
        <v>707</v>
      </c>
      <c r="F35" s="6" t="s">
        <v>708</v>
      </c>
      <c r="G35" s="6" t="s">
        <v>42</v>
      </c>
      <c r="H35" s="6">
        <v>1.7</v>
      </c>
      <c r="I35" s="45" t="s">
        <v>709</v>
      </c>
      <c r="J35" s="19">
        <v>90</v>
      </c>
      <c r="K35" s="38">
        <v>0</v>
      </c>
    </row>
    <row r="36" spans="1:11" ht="12.75" customHeight="1">
      <c r="A36" s="5">
        <v>34</v>
      </c>
      <c r="B36" s="21">
        <v>41251.5</v>
      </c>
      <c r="C36" s="6"/>
      <c r="D36" s="6" t="s">
        <v>8</v>
      </c>
      <c r="E36" s="6" t="s">
        <v>220</v>
      </c>
      <c r="F36" s="6" t="s">
        <v>710</v>
      </c>
      <c r="G36" s="6" t="s">
        <v>44</v>
      </c>
      <c r="H36" s="6">
        <v>1.65</v>
      </c>
      <c r="I36" s="47" t="s">
        <v>49</v>
      </c>
      <c r="J36" s="19">
        <v>100</v>
      </c>
      <c r="K36" s="38">
        <v>165</v>
      </c>
    </row>
    <row r="37" spans="1:11" ht="12.75" customHeight="1">
      <c r="A37" s="5">
        <v>35</v>
      </c>
      <c r="B37" s="21">
        <v>41250.770833333336</v>
      </c>
      <c r="C37" s="6"/>
      <c r="D37" s="6" t="s">
        <v>8</v>
      </c>
      <c r="E37" s="6" t="s">
        <v>220</v>
      </c>
      <c r="F37" s="6" t="s">
        <v>295</v>
      </c>
      <c r="G37" s="6" t="s">
        <v>63</v>
      </c>
      <c r="H37" s="6">
        <v>1.95</v>
      </c>
      <c r="I37" s="47" t="s">
        <v>61</v>
      </c>
      <c r="J37" s="19">
        <v>90</v>
      </c>
      <c r="K37" s="38">
        <f>J37*H37</f>
        <v>175.5</v>
      </c>
    </row>
    <row r="38" spans="1:11" ht="12.75" customHeight="1">
      <c r="A38" s="5">
        <v>36</v>
      </c>
      <c r="B38" s="21">
        <v>41249.92013888889</v>
      </c>
      <c r="C38" s="6"/>
      <c r="D38" s="6" t="s">
        <v>692</v>
      </c>
      <c r="E38" s="6" t="s">
        <v>194</v>
      </c>
      <c r="F38" s="6" t="s">
        <v>711</v>
      </c>
      <c r="G38" s="6" t="s">
        <v>712</v>
      </c>
      <c r="H38" s="6">
        <v>1.93</v>
      </c>
      <c r="I38" s="47" t="s">
        <v>66</v>
      </c>
      <c r="J38" s="19">
        <v>90</v>
      </c>
      <c r="K38" s="38">
        <f>J38*H38</f>
        <v>173.7</v>
      </c>
    </row>
    <row r="39" spans="1:11" ht="12.75" customHeight="1">
      <c r="A39" s="5">
        <v>37</v>
      </c>
      <c r="B39" s="21">
        <v>41247.989583333336</v>
      </c>
      <c r="C39" s="6"/>
      <c r="D39" s="6" t="s">
        <v>8</v>
      </c>
      <c r="E39" s="6" t="s">
        <v>254</v>
      </c>
      <c r="F39" s="6" t="s">
        <v>713</v>
      </c>
      <c r="G39" s="6" t="s">
        <v>34</v>
      </c>
      <c r="H39" s="6">
        <v>1.67</v>
      </c>
      <c r="I39" s="45" t="s">
        <v>57</v>
      </c>
      <c r="J39" s="19">
        <v>100</v>
      </c>
      <c r="K39" s="38">
        <v>0</v>
      </c>
    </row>
    <row r="40" spans="1:11" ht="12.75" customHeight="1">
      <c r="A40" s="5">
        <v>38</v>
      </c>
      <c r="B40" s="21">
        <v>41247.989583333336</v>
      </c>
      <c r="C40" s="6"/>
      <c r="D40" s="6" t="s">
        <v>8</v>
      </c>
      <c r="E40" s="6" t="s">
        <v>254</v>
      </c>
      <c r="F40" s="6" t="s">
        <v>714</v>
      </c>
      <c r="G40" s="6" t="s">
        <v>13</v>
      </c>
      <c r="H40" s="6">
        <v>1.55</v>
      </c>
      <c r="I40" s="47" t="s">
        <v>45</v>
      </c>
      <c r="J40" s="19">
        <v>100</v>
      </c>
      <c r="K40" s="38">
        <v>155</v>
      </c>
    </row>
    <row r="41" spans="1:11" ht="12.75" customHeight="1">
      <c r="A41" s="5">
        <v>39</v>
      </c>
      <c r="B41" s="21">
        <v>41245.708333333336</v>
      </c>
      <c r="C41" s="6"/>
      <c r="D41" s="6" t="s">
        <v>8</v>
      </c>
      <c r="E41" s="6" t="s">
        <v>303</v>
      </c>
      <c r="F41" s="6" t="s">
        <v>715</v>
      </c>
      <c r="G41" s="6" t="s">
        <v>716</v>
      </c>
      <c r="H41" s="6">
        <v>1.6</v>
      </c>
      <c r="I41" s="45" t="s">
        <v>59</v>
      </c>
      <c r="J41" s="19">
        <v>100</v>
      </c>
      <c r="K41" s="38">
        <v>0</v>
      </c>
    </row>
    <row r="42" spans="1:11" ht="12.75" customHeight="1">
      <c r="A42" s="5">
        <v>40</v>
      </c>
      <c r="B42" s="21">
        <v>41245.5625</v>
      </c>
      <c r="C42" s="6"/>
      <c r="D42" s="6" t="s">
        <v>8</v>
      </c>
      <c r="E42" s="6" t="s">
        <v>220</v>
      </c>
      <c r="F42" s="6" t="s">
        <v>717</v>
      </c>
      <c r="G42" s="6" t="s">
        <v>490</v>
      </c>
      <c r="H42" s="6">
        <v>1.62</v>
      </c>
      <c r="I42" s="45" t="s">
        <v>15</v>
      </c>
      <c r="J42" s="19">
        <v>100</v>
      </c>
      <c r="K42" s="38">
        <v>0</v>
      </c>
    </row>
    <row r="43" spans="1:11" ht="12.75" customHeight="1">
      <c r="A43" s="5">
        <v>41</v>
      </c>
      <c r="B43" s="21">
        <v>41244.791666666664</v>
      </c>
      <c r="C43" s="6"/>
      <c r="D43" s="6" t="s">
        <v>8</v>
      </c>
      <c r="E43" s="6" t="s">
        <v>14</v>
      </c>
      <c r="F43" s="6" t="s">
        <v>718</v>
      </c>
      <c r="G43" s="6" t="s">
        <v>490</v>
      </c>
      <c r="H43" s="6">
        <v>1.81</v>
      </c>
      <c r="I43" s="47" t="s">
        <v>17</v>
      </c>
      <c r="J43" s="19">
        <v>90</v>
      </c>
      <c r="K43" s="38">
        <f>J43*H43</f>
        <v>162.9</v>
      </c>
    </row>
    <row r="44" spans="1:11" ht="12.75" customHeight="1">
      <c r="A44" s="5">
        <v>42</v>
      </c>
      <c r="B44" s="21">
        <v>41244.5625</v>
      </c>
      <c r="C44" s="6"/>
      <c r="D44" s="6" t="s">
        <v>8</v>
      </c>
      <c r="E44" s="6" t="s">
        <v>220</v>
      </c>
      <c r="F44" s="6" t="s">
        <v>280</v>
      </c>
      <c r="G44" s="6" t="s">
        <v>13</v>
      </c>
      <c r="H44" s="6">
        <v>1.8</v>
      </c>
      <c r="I44" s="47" t="s">
        <v>54</v>
      </c>
      <c r="J44" s="19">
        <v>90</v>
      </c>
      <c r="K44" s="38">
        <f>J44*H44</f>
        <v>162</v>
      </c>
    </row>
    <row r="45" spans="1:11" ht="12.75" customHeight="1" hidden="1">
      <c r="A45" s="5">
        <v>43</v>
      </c>
      <c r="B45" s="20"/>
      <c r="C45" s="6"/>
      <c r="D45" s="6"/>
      <c r="E45" s="6"/>
      <c r="F45" s="6"/>
      <c r="G45" s="6"/>
      <c r="H45" s="17"/>
      <c r="I45" s="10"/>
      <c r="J45" s="19"/>
      <c r="K45" s="38"/>
    </row>
    <row r="46" spans="1:11" ht="12.75" customHeight="1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38"/>
    </row>
    <row r="47" spans="1:11" ht="12.75" customHeight="1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7" ht="12.75" hidden="1"/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42</v>
      </c>
      <c r="J62" s="87" t="s">
        <v>29</v>
      </c>
      <c r="K62" s="87"/>
      <c r="L62" s="30">
        <f>MAX(H3:H56)</f>
        <v>2</v>
      </c>
    </row>
    <row r="63" spans="2:12" ht="12.75">
      <c r="B63" s="88" t="s">
        <v>10</v>
      </c>
      <c r="C63" s="88"/>
      <c r="D63" s="11">
        <f>D62-SUM(J3:J62)+SUM(K3:K62)</f>
        <v>1257.7999999999993</v>
      </c>
      <c r="E63" s="23">
        <f>E62*D64/100+E62</f>
        <v>37733.99999999998</v>
      </c>
      <c r="G63" s="87" t="s">
        <v>27</v>
      </c>
      <c r="H63" s="87"/>
      <c r="I63" s="29">
        <f>I62-I64-I65</f>
        <v>25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25.779999999999927</v>
      </c>
      <c r="E64" s="24">
        <f>D64</f>
        <v>25.779999999999927</v>
      </c>
      <c r="G64" s="89" t="s">
        <v>24</v>
      </c>
      <c r="H64" s="89"/>
      <c r="I64" s="27">
        <f>COUNTIF(K3:K56,0)</f>
        <v>16</v>
      </c>
      <c r="J64" s="87" t="s">
        <v>30</v>
      </c>
      <c r="K64" s="87"/>
      <c r="L64" s="30">
        <f>AVERAGE(H3:H56)</f>
        <v>1.7404761904761903</v>
      </c>
    </row>
    <row r="65" spans="2:9" ht="12.75">
      <c r="B65" s="25" t="s">
        <v>18</v>
      </c>
      <c r="C65" s="25"/>
      <c r="D65" s="25">
        <f>D63-D62</f>
        <v>257.7999999999993</v>
      </c>
      <c r="E65" s="25">
        <f>E63-E62</f>
        <v>7733.999999999978</v>
      </c>
      <c r="G65" s="92" t="s">
        <v>25</v>
      </c>
      <c r="H65" s="92"/>
      <c r="I65" s="28">
        <v>1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G65:H65"/>
    <mergeCell ref="A67:E67"/>
    <mergeCell ref="B63:C63"/>
    <mergeCell ref="G63:H63"/>
    <mergeCell ref="J63:K63"/>
    <mergeCell ref="B64:C64"/>
    <mergeCell ref="G64:H64"/>
    <mergeCell ref="J64:K64"/>
    <mergeCell ref="A1:I1"/>
    <mergeCell ref="B62:C62"/>
    <mergeCell ref="G62:H62"/>
    <mergeCell ref="J62:K62"/>
  </mergeCells>
  <hyperlinks>
    <hyperlink ref="I69" r:id="rId1" display="www.stavkiplus.ru/fixed.ph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A56" sqref="A33:IV56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40940</v>
      </c>
      <c r="C3" s="6"/>
      <c r="D3" s="6" t="s">
        <v>8</v>
      </c>
      <c r="E3" s="13" t="s">
        <v>14</v>
      </c>
      <c r="F3" s="6" t="s">
        <v>168</v>
      </c>
      <c r="G3" s="26" t="s">
        <v>34</v>
      </c>
      <c r="H3" s="17">
        <v>1.65</v>
      </c>
      <c r="I3" s="9" t="s">
        <v>12</v>
      </c>
      <c r="J3" s="6">
        <v>90</v>
      </c>
      <c r="K3" s="37">
        <v>0</v>
      </c>
      <c r="L3" s="6"/>
    </row>
    <row r="4" spans="1:12" ht="12.75">
      <c r="A4" s="8">
        <v>2</v>
      </c>
      <c r="B4" s="21">
        <v>40941</v>
      </c>
      <c r="C4" s="6"/>
      <c r="D4" s="6" t="s">
        <v>43</v>
      </c>
      <c r="E4" s="13" t="s">
        <v>169</v>
      </c>
      <c r="F4" s="13" t="s">
        <v>170</v>
      </c>
      <c r="G4" s="26" t="s">
        <v>171</v>
      </c>
      <c r="H4" s="17">
        <v>1.95</v>
      </c>
      <c r="I4" s="10" t="s">
        <v>172</v>
      </c>
      <c r="J4" s="7">
        <v>90</v>
      </c>
      <c r="K4" s="37">
        <f>J4*I4</f>
        <v>45.375</v>
      </c>
      <c r="L4" s="6"/>
    </row>
    <row r="5" spans="1:12" ht="12.75">
      <c r="A5" s="5">
        <v>3</v>
      </c>
      <c r="B5" s="21">
        <v>40943</v>
      </c>
      <c r="C5" s="6"/>
      <c r="D5" s="6" t="s">
        <v>8</v>
      </c>
      <c r="E5" s="6" t="s">
        <v>14</v>
      </c>
      <c r="F5" s="6" t="s">
        <v>173</v>
      </c>
      <c r="G5" s="6" t="s">
        <v>42</v>
      </c>
      <c r="H5" s="17">
        <v>1.55</v>
      </c>
      <c r="I5" s="10" t="s">
        <v>54</v>
      </c>
      <c r="J5" s="26">
        <v>100</v>
      </c>
      <c r="K5" s="37">
        <v>155</v>
      </c>
      <c r="L5" s="6"/>
    </row>
    <row r="6" spans="1:12" ht="12.75">
      <c r="A6" s="8">
        <v>4</v>
      </c>
      <c r="B6" s="21">
        <v>40944</v>
      </c>
      <c r="C6" s="6"/>
      <c r="D6" s="6" t="s">
        <v>8</v>
      </c>
      <c r="E6" s="13" t="s">
        <v>174</v>
      </c>
      <c r="F6" s="6" t="s">
        <v>175</v>
      </c>
      <c r="G6" s="6" t="s">
        <v>176</v>
      </c>
      <c r="H6" s="17">
        <v>1.68</v>
      </c>
      <c r="I6" s="10" t="s">
        <v>12</v>
      </c>
      <c r="J6" s="6">
        <v>90</v>
      </c>
      <c r="K6" s="37">
        <f>J6*H6</f>
        <v>151.2</v>
      </c>
      <c r="L6" s="6"/>
    </row>
    <row r="7" spans="1:12" ht="12.75">
      <c r="A7" s="5">
        <v>5</v>
      </c>
      <c r="B7" s="21">
        <v>40945</v>
      </c>
      <c r="C7" s="6"/>
      <c r="D7" s="6" t="s">
        <v>8</v>
      </c>
      <c r="E7" s="6" t="s">
        <v>14</v>
      </c>
      <c r="F7" s="6" t="s">
        <v>177</v>
      </c>
      <c r="G7" s="26" t="s">
        <v>178</v>
      </c>
      <c r="H7" s="17">
        <v>1.77</v>
      </c>
      <c r="I7" s="10" t="s">
        <v>12</v>
      </c>
      <c r="J7" s="6">
        <v>90</v>
      </c>
      <c r="K7" s="37">
        <f>J7*H7</f>
        <v>159.3</v>
      </c>
      <c r="L7" s="6"/>
    </row>
    <row r="8" spans="1:12" ht="14.25" customHeight="1">
      <c r="A8" s="8">
        <v>6</v>
      </c>
      <c r="B8" s="21">
        <v>40946</v>
      </c>
      <c r="D8" s="6" t="s">
        <v>8</v>
      </c>
      <c r="E8" s="6" t="s">
        <v>41</v>
      </c>
      <c r="F8" s="6" t="s">
        <v>179</v>
      </c>
      <c r="G8" s="26" t="s">
        <v>42</v>
      </c>
      <c r="H8" s="17">
        <v>2.15</v>
      </c>
      <c r="I8" s="9" t="s">
        <v>61</v>
      </c>
      <c r="J8" s="6">
        <v>80</v>
      </c>
      <c r="K8" s="37">
        <v>0</v>
      </c>
      <c r="L8" s="6"/>
    </row>
    <row r="9" spans="1:12" ht="12.75">
      <c r="A9" s="5">
        <v>7</v>
      </c>
      <c r="B9" s="21">
        <v>40947</v>
      </c>
      <c r="D9" s="6" t="s">
        <v>8</v>
      </c>
      <c r="E9" s="6" t="s">
        <v>180</v>
      </c>
      <c r="F9" s="6" t="s">
        <v>181</v>
      </c>
      <c r="G9" s="6" t="s">
        <v>52</v>
      </c>
      <c r="H9" s="17">
        <v>2</v>
      </c>
      <c r="I9" s="10" t="s">
        <v>49</v>
      </c>
      <c r="J9" s="6">
        <v>80</v>
      </c>
      <c r="K9" s="37">
        <v>160</v>
      </c>
      <c r="L9" s="6"/>
    </row>
    <row r="10" spans="1:12" ht="12.75">
      <c r="A10" s="8">
        <v>8</v>
      </c>
      <c r="B10" s="21">
        <v>40948</v>
      </c>
      <c r="D10" s="6" t="s">
        <v>22</v>
      </c>
      <c r="E10" s="6" t="s">
        <v>182</v>
      </c>
      <c r="F10" s="6" t="s">
        <v>183</v>
      </c>
      <c r="G10" s="6" t="s">
        <v>184</v>
      </c>
      <c r="H10" s="17">
        <v>1.6</v>
      </c>
      <c r="I10" s="10" t="s">
        <v>49</v>
      </c>
      <c r="J10" s="6">
        <v>100</v>
      </c>
      <c r="K10" s="37">
        <v>160</v>
      </c>
      <c r="L10" s="6"/>
    </row>
    <row r="11" spans="1:12" ht="12.75">
      <c r="A11" s="5">
        <v>9</v>
      </c>
      <c r="B11" s="21">
        <v>40950</v>
      </c>
      <c r="C11" s="6"/>
      <c r="D11" s="13" t="s">
        <v>8</v>
      </c>
      <c r="E11" s="13" t="s">
        <v>185</v>
      </c>
      <c r="F11" s="13" t="s">
        <v>186</v>
      </c>
      <c r="G11" s="13" t="s">
        <v>42</v>
      </c>
      <c r="H11" s="18">
        <v>1.65</v>
      </c>
      <c r="I11" s="22" t="s">
        <v>38</v>
      </c>
      <c r="J11" s="19">
        <v>100</v>
      </c>
      <c r="K11" s="38">
        <v>100</v>
      </c>
      <c r="L11" s="6"/>
    </row>
    <row r="12" spans="1:12" ht="12.75" customHeight="1">
      <c r="A12" s="8">
        <v>10</v>
      </c>
      <c r="B12" s="21">
        <v>40950</v>
      </c>
      <c r="C12" s="6"/>
      <c r="D12" s="6" t="s">
        <v>8</v>
      </c>
      <c r="E12" s="13" t="s">
        <v>14</v>
      </c>
      <c r="F12" s="6" t="s">
        <v>187</v>
      </c>
      <c r="G12" s="26" t="s">
        <v>34</v>
      </c>
      <c r="H12" s="18">
        <v>1.86</v>
      </c>
      <c r="I12" s="9" t="s">
        <v>188</v>
      </c>
      <c r="J12" s="19">
        <v>90</v>
      </c>
      <c r="K12" s="38">
        <v>0</v>
      </c>
      <c r="L12" s="6"/>
    </row>
    <row r="13" spans="1:12" ht="12.75" customHeight="1">
      <c r="A13" s="5">
        <v>11</v>
      </c>
      <c r="B13" s="21">
        <v>40951</v>
      </c>
      <c r="C13" s="6"/>
      <c r="D13" s="13" t="s">
        <v>8</v>
      </c>
      <c r="E13" s="13" t="s">
        <v>14</v>
      </c>
      <c r="F13" s="13" t="s">
        <v>189</v>
      </c>
      <c r="G13" s="26" t="s">
        <v>39</v>
      </c>
      <c r="H13" s="18">
        <v>1.7</v>
      </c>
      <c r="I13" s="10" t="s">
        <v>57</v>
      </c>
      <c r="J13" s="19">
        <v>90</v>
      </c>
      <c r="K13" s="38">
        <f>J13*H13</f>
        <v>153</v>
      </c>
      <c r="L13" s="6"/>
    </row>
    <row r="14" spans="1:12" ht="12.75" customHeight="1">
      <c r="A14" s="8">
        <v>12</v>
      </c>
      <c r="B14" s="20">
        <v>40952</v>
      </c>
      <c r="C14" s="16"/>
      <c r="D14" s="6" t="s">
        <v>43</v>
      </c>
      <c r="E14" s="6" t="s">
        <v>190</v>
      </c>
      <c r="F14" s="6" t="s">
        <v>191</v>
      </c>
      <c r="G14" s="26" t="s">
        <v>192</v>
      </c>
      <c r="H14" s="18">
        <v>1.65</v>
      </c>
      <c r="I14" s="10" t="s">
        <v>193</v>
      </c>
      <c r="J14" s="19">
        <v>100</v>
      </c>
      <c r="K14" s="38">
        <v>165</v>
      </c>
      <c r="L14" s="6"/>
    </row>
    <row r="15" spans="1:12" ht="12.75" customHeight="1">
      <c r="A15" s="5">
        <v>13</v>
      </c>
      <c r="B15" s="20">
        <v>40953</v>
      </c>
      <c r="C15" s="16"/>
      <c r="D15" s="6" t="s">
        <v>8</v>
      </c>
      <c r="E15" s="13" t="s">
        <v>194</v>
      </c>
      <c r="F15" s="6" t="s">
        <v>195</v>
      </c>
      <c r="G15" s="6" t="s">
        <v>44</v>
      </c>
      <c r="H15" s="18">
        <v>1.62</v>
      </c>
      <c r="I15" s="10" t="s">
        <v>57</v>
      </c>
      <c r="J15" s="19">
        <v>100</v>
      </c>
      <c r="K15" s="38">
        <v>162</v>
      </c>
      <c r="L15" s="6"/>
    </row>
    <row r="16" spans="1:12" ht="12.75" customHeight="1">
      <c r="A16" s="8">
        <v>14</v>
      </c>
      <c r="B16" s="20">
        <v>40955</v>
      </c>
      <c r="C16" s="16"/>
      <c r="D16" s="6" t="s">
        <v>8</v>
      </c>
      <c r="E16" s="6" t="s">
        <v>194</v>
      </c>
      <c r="F16" s="6" t="s">
        <v>196</v>
      </c>
      <c r="G16" s="6" t="s">
        <v>48</v>
      </c>
      <c r="H16" s="18">
        <v>1.85</v>
      </c>
      <c r="I16" s="10" t="s">
        <v>197</v>
      </c>
      <c r="J16" s="19">
        <v>90</v>
      </c>
      <c r="K16" s="38">
        <f>J16*H16</f>
        <v>166.5</v>
      </c>
      <c r="L16" s="6"/>
    </row>
    <row r="17" spans="1:12" ht="15" customHeight="1">
      <c r="A17" s="5">
        <v>15</v>
      </c>
      <c r="B17" s="20">
        <v>40957</v>
      </c>
      <c r="C17" s="16"/>
      <c r="D17" s="6" t="s">
        <v>8</v>
      </c>
      <c r="E17" s="26" t="s">
        <v>185</v>
      </c>
      <c r="F17" s="26" t="s">
        <v>198</v>
      </c>
      <c r="G17" s="6" t="s">
        <v>63</v>
      </c>
      <c r="H17" s="18">
        <v>1.65</v>
      </c>
      <c r="I17" s="9" t="s">
        <v>12</v>
      </c>
      <c r="J17" s="19">
        <v>80</v>
      </c>
      <c r="K17" s="37">
        <v>0</v>
      </c>
      <c r="L17" s="6"/>
    </row>
    <row r="18" spans="1:12" ht="12.75" customHeight="1">
      <c r="A18" s="8">
        <v>16</v>
      </c>
      <c r="B18" s="20">
        <v>40957</v>
      </c>
      <c r="C18" s="16"/>
      <c r="D18" s="6" t="s">
        <v>8</v>
      </c>
      <c r="E18" s="26" t="s">
        <v>16</v>
      </c>
      <c r="F18" s="6" t="s">
        <v>199</v>
      </c>
      <c r="G18" s="6" t="s">
        <v>200</v>
      </c>
      <c r="H18" s="18">
        <v>1.68</v>
      </c>
      <c r="I18" s="10" t="s">
        <v>66</v>
      </c>
      <c r="J18" s="19">
        <v>100</v>
      </c>
      <c r="K18" s="38">
        <v>168</v>
      </c>
      <c r="L18" s="6"/>
    </row>
    <row r="19" spans="1:12" ht="15.75" customHeight="1">
      <c r="A19" s="5">
        <v>17</v>
      </c>
      <c r="B19" s="20">
        <v>40958</v>
      </c>
      <c r="C19" s="15"/>
      <c r="D19" s="6" t="s">
        <v>8</v>
      </c>
      <c r="E19" s="6" t="s">
        <v>46</v>
      </c>
      <c r="F19" s="16" t="s">
        <v>201</v>
      </c>
      <c r="G19" s="6" t="s">
        <v>60</v>
      </c>
      <c r="H19" s="18">
        <v>1.65</v>
      </c>
      <c r="I19" s="10" t="s">
        <v>38</v>
      </c>
      <c r="J19" s="19">
        <v>100</v>
      </c>
      <c r="K19" s="38">
        <v>165</v>
      </c>
      <c r="L19" s="6"/>
    </row>
    <row r="20" spans="1:12" ht="15.75" customHeight="1">
      <c r="A20" s="8">
        <v>18</v>
      </c>
      <c r="B20" s="20">
        <v>40960</v>
      </c>
      <c r="C20" s="15"/>
      <c r="D20" s="6" t="s">
        <v>8</v>
      </c>
      <c r="E20" s="13" t="s">
        <v>202</v>
      </c>
      <c r="F20" s="6" t="s">
        <v>203</v>
      </c>
      <c r="G20" s="6" t="s">
        <v>42</v>
      </c>
      <c r="H20" s="18">
        <v>1.9</v>
      </c>
      <c r="I20" s="9" t="s">
        <v>17</v>
      </c>
      <c r="J20" s="19">
        <v>80</v>
      </c>
      <c r="K20" s="38">
        <v>0</v>
      </c>
      <c r="L20" s="6"/>
    </row>
    <row r="21" spans="1:12" ht="15" customHeight="1">
      <c r="A21" s="5">
        <v>19</v>
      </c>
      <c r="B21" s="20">
        <v>40962</v>
      </c>
      <c r="C21" s="15"/>
      <c r="D21" s="13" t="s">
        <v>8</v>
      </c>
      <c r="E21" s="13" t="s">
        <v>204</v>
      </c>
      <c r="F21" s="6" t="s">
        <v>205</v>
      </c>
      <c r="G21" s="6" t="s">
        <v>47</v>
      </c>
      <c r="H21" s="18">
        <v>1.65</v>
      </c>
      <c r="I21" s="9" t="s">
        <v>12</v>
      </c>
      <c r="J21" s="19">
        <v>100</v>
      </c>
      <c r="K21" s="38">
        <v>0</v>
      </c>
      <c r="L21" s="6"/>
    </row>
    <row r="22" spans="1:12" ht="12.75">
      <c r="A22" s="5">
        <v>20</v>
      </c>
      <c r="B22" s="20">
        <v>40964</v>
      </c>
      <c r="C22" s="26"/>
      <c r="D22" s="6" t="s">
        <v>8</v>
      </c>
      <c r="E22" s="13" t="s">
        <v>46</v>
      </c>
      <c r="F22" s="7" t="s">
        <v>206</v>
      </c>
      <c r="G22" s="6" t="s">
        <v>178</v>
      </c>
      <c r="H22" s="18">
        <v>1.67</v>
      </c>
      <c r="I22" s="10" t="s">
        <v>207</v>
      </c>
      <c r="J22" s="19">
        <v>90</v>
      </c>
      <c r="K22" s="38">
        <f>J22*H22</f>
        <v>150.29999999999998</v>
      </c>
      <c r="L22" s="6"/>
    </row>
    <row r="23" spans="1:12" ht="12.75">
      <c r="A23" s="5">
        <v>21</v>
      </c>
      <c r="B23" s="20">
        <v>40965</v>
      </c>
      <c r="C23" s="26"/>
      <c r="D23" s="6" t="s">
        <v>8</v>
      </c>
      <c r="E23" s="13" t="s">
        <v>14</v>
      </c>
      <c r="F23" s="26" t="s">
        <v>208</v>
      </c>
      <c r="G23" s="14" t="s">
        <v>52</v>
      </c>
      <c r="H23" s="18">
        <v>1.8</v>
      </c>
      <c r="I23" s="22" t="s">
        <v>59</v>
      </c>
      <c r="J23" s="26">
        <v>90</v>
      </c>
      <c r="K23" s="38">
        <v>90</v>
      </c>
      <c r="L23" s="6"/>
    </row>
    <row r="24" spans="1:12" ht="12.75">
      <c r="A24" s="5">
        <v>22</v>
      </c>
      <c r="B24" s="20">
        <v>40967</v>
      </c>
      <c r="C24" s="6"/>
      <c r="D24" s="6" t="s">
        <v>8</v>
      </c>
      <c r="E24" s="6" t="s">
        <v>209</v>
      </c>
      <c r="F24" s="6" t="s">
        <v>210</v>
      </c>
      <c r="G24" s="14" t="s">
        <v>42</v>
      </c>
      <c r="H24" s="18">
        <v>1.6</v>
      </c>
      <c r="I24" s="22" t="s">
        <v>45</v>
      </c>
      <c r="J24" s="19">
        <v>100</v>
      </c>
      <c r="K24" s="38">
        <v>100</v>
      </c>
      <c r="L24" s="6"/>
    </row>
    <row r="25" spans="1:12" ht="12.75">
      <c r="A25" s="5">
        <v>23</v>
      </c>
      <c r="B25" s="20">
        <v>40968</v>
      </c>
      <c r="C25" s="6"/>
      <c r="D25" s="6" t="s">
        <v>8</v>
      </c>
      <c r="E25" s="6" t="s">
        <v>211</v>
      </c>
      <c r="F25" s="6" t="s">
        <v>212</v>
      </c>
      <c r="G25" s="14" t="s">
        <v>44</v>
      </c>
      <c r="H25" s="18">
        <v>1.65</v>
      </c>
      <c r="I25" s="10" t="s">
        <v>49</v>
      </c>
      <c r="J25" s="19">
        <v>100</v>
      </c>
      <c r="K25" s="38">
        <v>165</v>
      </c>
      <c r="L25" s="6"/>
    </row>
    <row r="26" spans="1:12" ht="12.75">
      <c r="A26" s="5">
        <v>24</v>
      </c>
      <c r="B26" s="20">
        <v>40968</v>
      </c>
      <c r="C26" s="6"/>
      <c r="D26" s="6" t="s">
        <v>8</v>
      </c>
      <c r="E26" s="13" t="s">
        <v>213</v>
      </c>
      <c r="F26" s="6" t="s">
        <v>214</v>
      </c>
      <c r="G26" s="6" t="s">
        <v>34</v>
      </c>
      <c r="H26" s="18">
        <v>1.99</v>
      </c>
      <c r="I26" s="9" t="s">
        <v>57</v>
      </c>
      <c r="J26" s="19">
        <v>80</v>
      </c>
      <c r="K26" s="38">
        <v>0</v>
      </c>
      <c r="L26" s="6"/>
    </row>
    <row r="27" spans="1:11" ht="12.75">
      <c r="A27" s="5">
        <v>25</v>
      </c>
      <c r="B27" s="20"/>
      <c r="D27" s="6"/>
      <c r="E27" s="13"/>
      <c r="G27" s="14"/>
      <c r="H27" s="18"/>
      <c r="I27" s="9"/>
      <c r="J27" s="19"/>
      <c r="K27" s="38"/>
    </row>
    <row r="28" spans="1:11" ht="12.75">
      <c r="A28" s="5">
        <v>26</v>
      </c>
      <c r="B28" s="20"/>
      <c r="D28" s="6"/>
      <c r="F28" s="6"/>
      <c r="G28" s="6"/>
      <c r="H28" s="18"/>
      <c r="I28" s="10"/>
      <c r="J28" s="19"/>
      <c r="K28" s="38"/>
    </row>
    <row r="29" spans="1:11" ht="12.75">
      <c r="A29" s="5">
        <v>27</v>
      </c>
      <c r="B29" s="20"/>
      <c r="D29" s="6"/>
      <c r="E29" s="13"/>
      <c r="F29" s="6"/>
      <c r="G29" s="14"/>
      <c r="H29" s="17"/>
      <c r="I29" s="10"/>
      <c r="J29" s="19"/>
      <c r="K29" s="38"/>
    </row>
    <row r="30" spans="1:11" ht="12.75">
      <c r="A30" s="5">
        <v>28</v>
      </c>
      <c r="B30" s="20"/>
      <c r="D30" s="6"/>
      <c r="E30" s="13"/>
      <c r="F30" s="6"/>
      <c r="G30" s="14"/>
      <c r="H30" s="17"/>
      <c r="I30" s="10"/>
      <c r="J30" s="19"/>
      <c r="K30" s="38"/>
    </row>
    <row r="31" spans="1:11" ht="12.75" customHeight="1">
      <c r="A31" s="5">
        <v>29</v>
      </c>
      <c r="B31" s="20"/>
      <c r="D31" s="6"/>
      <c r="E31" s="13"/>
      <c r="F31" s="6"/>
      <c r="G31" s="14"/>
      <c r="H31" s="17"/>
      <c r="I31" s="9"/>
      <c r="J31" s="19"/>
      <c r="K31" s="38"/>
    </row>
    <row r="32" spans="1:11" ht="12.75">
      <c r="A32" s="5">
        <v>30</v>
      </c>
      <c r="B32" s="20"/>
      <c r="D32" s="6"/>
      <c r="G32" s="6"/>
      <c r="H32" s="17"/>
      <c r="I32" s="9"/>
      <c r="J32" s="19"/>
      <c r="K32" s="38"/>
    </row>
    <row r="33" spans="1:11" ht="12.75" hidden="1">
      <c r="A33" s="5">
        <v>31</v>
      </c>
      <c r="B33" s="20"/>
      <c r="C33" s="6"/>
      <c r="D33" s="6"/>
      <c r="E33" s="6"/>
      <c r="F33" s="6"/>
      <c r="G33" s="6"/>
      <c r="H33" s="17"/>
      <c r="I33" s="10"/>
      <c r="J33" s="19"/>
      <c r="K33" s="38"/>
    </row>
    <row r="34" spans="1:11" ht="12.75" hidden="1">
      <c r="A34" s="5">
        <v>32</v>
      </c>
      <c r="B34" s="20"/>
      <c r="C34" s="6"/>
      <c r="D34" s="6"/>
      <c r="E34" s="6"/>
      <c r="F34" s="6"/>
      <c r="G34" s="6"/>
      <c r="H34" s="17"/>
      <c r="I34" s="9"/>
      <c r="J34" s="19"/>
      <c r="K34" s="38"/>
    </row>
    <row r="35" spans="1:11" ht="12.75" hidden="1">
      <c r="A35" s="5">
        <v>33</v>
      </c>
      <c r="B35" s="20"/>
      <c r="C35" s="6"/>
      <c r="D35" s="6"/>
      <c r="E35" s="6"/>
      <c r="F35" s="6"/>
      <c r="G35" s="6"/>
      <c r="H35" s="17"/>
      <c r="I35" s="9"/>
      <c r="J35" s="19"/>
      <c r="K35" s="38"/>
    </row>
    <row r="36" spans="1:11" ht="12.75" hidden="1">
      <c r="A36" s="5">
        <v>34</v>
      </c>
      <c r="B36" s="20"/>
      <c r="C36" s="6"/>
      <c r="D36" s="6"/>
      <c r="E36" s="6"/>
      <c r="F36" s="6"/>
      <c r="G36" s="6"/>
      <c r="H36" s="17"/>
      <c r="I36" s="10"/>
      <c r="J36" s="19"/>
      <c r="K36" s="38"/>
    </row>
    <row r="37" spans="1:11" ht="12.75" hidden="1">
      <c r="A37" s="5">
        <v>35</v>
      </c>
      <c r="B37" s="20"/>
      <c r="C37" s="6"/>
      <c r="D37" s="6"/>
      <c r="E37" s="6"/>
      <c r="F37" s="6"/>
      <c r="G37" s="6"/>
      <c r="H37" s="17"/>
      <c r="I37" s="10"/>
      <c r="J37" s="19"/>
      <c r="K37" s="38"/>
    </row>
    <row r="38" spans="1:11" ht="12.75" hidden="1">
      <c r="A38" s="5">
        <v>36</v>
      </c>
      <c r="B38" s="20"/>
      <c r="C38" s="6"/>
      <c r="D38" s="6"/>
      <c r="E38" s="6"/>
      <c r="F38" s="6"/>
      <c r="G38" s="36"/>
      <c r="H38" s="17"/>
      <c r="I38" s="10"/>
      <c r="J38" s="19"/>
      <c r="K38" s="38"/>
    </row>
    <row r="39" spans="1:11" ht="12.75" hidden="1">
      <c r="A39" s="5">
        <v>37</v>
      </c>
      <c r="B39" s="20"/>
      <c r="C39" s="6"/>
      <c r="D39" s="6"/>
      <c r="E39" s="6"/>
      <c r="F39" s="6"/>
      <c r="G39" s="6"/>
      <c r="H39" s="17"/>
      <c r="I39" s="10"/>
      <c r="J39" s="19"/>
      <c r="K39" s="38"/>
    </row>
    <row r="40" spans="1:11" ht="12.75" hidden="1">
      <c r="A40" s="5">
        <v>38</v>
      </c>
      <c r="B40" s="20"/>
      <c r="C40" s="6"/>
      <c r="D40" s="6"/>
      <c r="E40" s="6"/>
      <c r="F40" s="6"/>
      <c r="G40" s="6"/>
      <c r="H40" s="17"/>
      <c r="I40" s="9"/>
      <c r="J40" s="19"/>
      <c r="K40" s="38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17"/>
      <c r="I41" s="22"/>
      <c r="J41" s="19"/>
      <c r="K41" s="38"/>
    </row>
    <row r="42" spans="1:11" ht="12.75" hidden="1">
      <c r="A42" s="5">
        <v>40</v>
      </c>
      <c r="B42" s="20"/>
      <c r="C42" s="6"/>
      <c r="D42" s="6"/>
      <c r="E42" s="6"/>
      <c r="F42" s="6"/>
      <c r="G42" s="6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9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22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19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9.75" customHeight="1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24</v>
      </c>
      <c r="J62" s="87" t="s">
        <v>29</v>
      </c>
      <c r="K62" s="87"/>
      <c r="L62" s="30">
        <f>MAX(H3:H56)</f>
        <v>2.15</v>
      </c>
    </row>
    <row r="63" spans="2:12" ht="12.75">
      <c r="B63" s="88" t="s">
        <v>10</v>
      </c>
      <c r="C63" s="88"/>
      <c r="D63" s="11">
        <f>D62-SUM(J3:J62)+SUM(K3:K62)</f>
        <v>1205.6750000000002</v>
      </c>
      <c r="E63" s="23">
        <f>E62*D64/100+E62</f>
        <v>36170.25000000001</v>
      </c>
      <c r="G63" s="87" t="s">
        <v>27</v>
      </c>
      <c r="H63" s="87"/>
      <c r="I63" s="29">
        <f>I62-I64-I65</f>
        <v>14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20.56750000000002</v>
      </c>
      <c r="E64" s="24">
        <f>D64</f>
        <v>20.56750000000002</v>
      </c>
      <c r="G64" s="89" t="s">
        <v>24</v>
      </c>
      <c r="H64" s="89"/>
      <c r="I64" s="27">
        <f>COUNTIF(K3:K56,0)</f>
        <v>7</v>
      </c>
      <c r="J64" s="87" t="s">
        <v>30</v>
      </c>
      <c r="K64" s="87"/>
      <c r="L64" s="30">
        <f>AVERAGE(H3:H56)</f>
        <v>1.7466666666666664</v>
      </c>
    </row>
    <row r="65" spans="2:9" ht="12.75">
      <c r="B65" s="25" t="s">
        <v>18</v>
      </c>
      <c r="C65" s="25"/>
      <c r="D65" s="25">
        <f>D63-D62</f>
        <v>205.67500000000018</v>
      </c>
      <c r="E65" s="25">
        <f>E63-E62</f>
        <v>6170.250000000007</v>
      </c>
      <c r="G65" s="92" t="s">
        <v>25</v>
      </c>
      <c r="H65" s="92"/>
      <c r="I65" s="28">
        <v>3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I31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261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40969</v>
      </c>
      <c r="C3" s="6"/>
      <c r="D3" s="6" t="s">
        <v>219</v>
      </c>
      <c r="E3" s="13" t="s">
        <v>215</v>
      </c>
      <c r="F3" s="6" t="s">
        <v>216</v>
      </c>
      <c r="G3" s="26" t="s">
        <v>217</v>
      </c>
      <c r="H3" s="17">
        <v>1.65</v>
      </c>
      <c r="I3" s="10" t="s">
        <v>218</v>
      </c>
      <c r="J3" s="6">
        <v>100</v>
      </c>
      <c r="K3" s="37">
        <v>165</v>
      </c>
      <c r="L3" s="6"/>
    </row>
    <row r="4" spans="1:12" ht="12.75">
      <c r="A4" s="8">
        <v>2</v>
      </c>
      <c r="B4" s="21">
        <v>40971</v>
      </c>
      <c r="C4" s="6"/>
      <c r="D4" s="6" t="s">
        <v>8</v>
      </c>
      <c r="E4" s="13" t="s">
        <v>220</v>
      </c>
      <c r="F4" s="13" t="s">
        <v>221</v>
      </c>
      <c r="G4" s="26" t="s">
        <v>13</v>
      </c>
      <c r="H4" s="17">
        <v>1.75</v>
      </c>
      <c r="I4" s="22" t="s">
        <v>12</v>
      </c>
      <c r="J4" s="7">
        <v>90</v>
      </c>
      <c r="K4" s="37">
        <v>90</v>
      </c>
      <c r="L4" s="6"/>
    </row>
    <row r="5" spans="1:12" ht="12.75">
      <c r="A5" s="5">
        <v>3</v>
      </c>
      <c r="B5" s="21">
        <v>40972</v>
      </c>
      <c r="C5" s="6"/>
      <c r="D5" s="6" t="s">
        <v>8</v>
      </c>
      <c r="E5" s="6" t="s">
        <v>14</v>
      </c>
      <c r="F5" s="6" t="s">
        <v>222</v>
      </c>
      <c r="G5" s="6" t="s">
        <v>13</v>
      </c>
      <c r="H5" s="17">
        <v>1.55</v>
      </c>
      <c r="I5" s="22" t="s">
        <v>17</v>
      </c>
      <c r="J5" s="26">
        <v>100</v>
      </c>
      <c r="K5" s="37">
        <v>100</v>
      </c>
      <c r="L5" s="6"/>
    </row>
    <row r="6" spans="1:12" ht="12.75">
      <c r="A6" s="8">
        <v>4</v>
      </c>
      <c r="B6" s="21">
        <v>40972</v>
      </c>
      <c r="C6" s="6"/>
      <c r="D6" s="6" t="s">
        <v>8</v>
      </c>
      <c r="E6" s="13" t="s">
        <v>14</v>
      </c>
      <c r="F6" s="6" t="s">
        <v>223</v>
      </c>
      <c r="G6" s="6" t="s">
        <v>47</v>
      </c>
      <c r="H6" s="17">
        <v>1.65</v>
      </c>
      <c r="I6" s="10" t="s">
        <v>188</v>
      </c>
      <c r="J6" s="6">
        <v>100</v>
      </c>
      <c r="K6" s="37">
        <v>165</v>
      </c>
      <c r="L6" s="6"/>
    </row>
    <row r="7" spans="1:12" ht="12.75">
      <c r="A7" s="5">
        <v>5</v>
      </c>
      <c r="B7" s="21">
        <v>40973</v>
      </c>
      <c r="C7" s="6"/>
      <c r="D7" s="6" t="s">
        <v>8</v>
      </c>
      <c r="E7" s="6" t="s">
        <v>220</v>
      </c>
      <c r="F7" s="6" t="s">
        <v>224</v>
      </c>
      <c r="G7" s="26" t="s">
        <v>225</v>
      </c>
      <c r="H7" s="17">
        <v>1.55</v>
      </c>
      <c r="I7" s="9" t="s">
        <v>38</v>
      </c>
      <c r="J7" s="6">
        <v>100</v>
      </c>
      <c r="K7" s="37">
        <v>0</v>
      </c>
      <c r="L7" s="6"/>
    </row>
    <row r="8" spans="1:12" ht="14.25" customHeight="1">
      <c r="A8" s="8">
        <v>6</v>
      </c>
      <c r="B8" s="21">
        <v>40977</v>
      </c>
      <c r="D8" s="6" t="s">
        <v>8</v>
      </c>
      <c r="E8" s="6" t="s">
        <v>220</v>
      </c>
      <c r="F8" s="6" t="s">
        <v>226</v>
      </c>
      <c r="G8" s="26" t="s">
        <v>13</v>
      </c>
      <c r="H8" s="17">
        <v>1.55</v>
      </c>
      <c r="I8" s="22" t="s">
        <v>17</v>
      </c>
      <c r="J8" s="6">
        <v>100</v>
      </c>
      <c r="K8" s="37">
        <v>100</v>
      </c>
      <c r="L8" s="6"/>
    </row>
    <row r="9" spans="1:12" ht="12.75">
      <c r="A9" s="5">
        <v>7</v>
      </c>
      <c r="B9" s="21">
        <v>40978</v>
      </c>
      <c r="D9" s="6" t="s">
        <v>8</v>
      </c>
      <c r="E9" s="6" t="s">
        <v>14</v>
      </c>
      <c r="F9" s="6" t="s">
        <v>227</v>
      </c>
      <c r="G9" s="6" t="s">
        <v>42</v>
      </c>
      <c r="H9" s="17">
        <v>1.6</v>
      </c>
      <c r="I9" s="22" t="s">
        <v>38</v>
      </c>
      <c r="J9" s="6">
        <v>100</v>
      </c>
      <c r="K9" s="37">
        <v>100</v>
      </c>
      <c r="L9" s="6"/>
    </row>
    <row r="10" spans="1:12" ht="12.75">
      <c r="A10" s="8">
        <v>8</v>
      </c>
      <c r="B10" s="21">
        <v>40979</v>
      </c>
      <c r="D10" s="6" t="s">
        <v>8</v>
      </c>
      <c r="E10" s="6" t="s">
        <v>14</v>
      </c>
      <c r="F10" s="6" t="s">
        <v>228</v>
      </c>
      <c r="G10" s="6" t="s">
        <v>39</v>
      </c>
      <c r="H10" s="17">
        <v>1.6</v>
      </c>
      <c r="I10" s="9" t="s">
        <v>38</v>
      </c>
      <c r="J10" s="6">
        <v>100</v>
      </c>
      <c r="K10" s="37">
        <v>0</v>
      </c>
      <c r="L10" s="6"/>
    </row>
    <row r="11" spans="1:12" ht="12.75">
      <c r="A11" s="5">
        <v>9</v>
      </c>
      <c r="B11" s="21">
        <v>40980</v>
      </c>
      <c r="C11" s="6"/>
      <c r="D11" s="13" t="s">
        <v>8</v>
      </c>
      <c r="E11" s="13" t="s">
        <v>229</v>
      </c>
      <c r="F11" s="13" t="s">
        <v>230</v>
      </c>
      <c r="G11" s="13" t="s">
        <v>231</v>
      </c>
      <c r="H11" s="18">
        <v>2.1</v>
      </c>
      <c r="I11" s="10" t="s">
        <v>38</v>
      </c>
      <c r="J11" s="19">
        <v>90</v>
      </c>
      <c r="K11" s="38">
        <f>J11*H11</f>
        <v>189</v>
      </c>
      <c r="L11" s="6"/>
    </row>
    <row r="12" spans="1:12" ht="12.75" customHeight="1">
      <c r="A12" s="8">
        <v>10</v>
      </c>
      <c r="B12" s="21">
        <v>40980</v>
      </c>
      <c r="C12" s="6"/>
      <c r="D12" s="6" t="s">
        <v>8</v>
      </c>
      <c r="E12" s="13" t="s">
        <v>14</v>
      </c>
      <c r="F12" s="6" t="s">
        <v>232</v>
      </c>
      <c r="G12" s="26" t="s">
        <v>42</v>
      </c>
      <c r="H12" s="18">
        <v>1.7</v>
      </c>
      <c r="I12" s="22" t="s">
        <v>233</v>
      </c>
      <c r="J12" s="19">
        <v>90</v>
      </c>
      <c r="K12" s="38">
        <v>90</v>
      </c>
      <c r="L12" s="6"/>
    </row>
    <row r="13" spans="1:12" ht="12.75" customHeight="1">
      <c r="A13" s="5">
        <v>11</v>
      </c>
      <c r="B13" s="21">
        <v>40981</v>
      </c>
      <c r="C13" s="6"/>
      <c r="D13" s="13" t="s">
        <v>22</v>
      </c>
      <c r="E13" s="13" t="s">
        <v>234</v>
      </c>
      <c r="F13" s="13" t="s">
        <v>235</v>
      </c>
      <c r="G13" s="26" t="s">
        <v>42</v>
      </c>
      <c r="H13" s="18">
        <v>1.6</v>
      </c>
      <c r="I13" s="10" t="s">
        <v>66</v>
      </c>
      <c r="J13" s="19">
        <v>100</v>
      </c>
      <c r="K13" s="38">
        <v>160</v>
      </c>
      <c r="L13" s="6"/>
    </row>
    <row r="14" spans="1:12" ht="12.75" customHeight="1">
      <c r="A14" s="8">
        <v>12</v>
      </c>
      <c r="B14" s="20">
        <v>40983</v>
      </c>
      <c r="C14" s="16"/>
      <c r="D14" s="6" t="s">
        <v>8</v>
      </c>
      <c r="E14" s="6" t="s">
        <v>194</v>
      </c>
      <c r="F14" s="6" t="s">
        <v>236</v>
      </c>
      <c r="G14" s="26" t="s">
        <v>13</v>
      </c>
      <c r="H14" s="18">
        <v>1.7</v>
      </c>
      <c r="I14" s="22" t="s">
        <v>17</v>
      </c>
      <c r="J14" s="19">
        <v>90</v>
      </c>
      <c r="K14" s="38">
        <v>90</v>
      </c>
      <c r="L14" s="6"/>
    </row>
    <row r="15" spans="1:12" ht="12.75" customHeight="1">
      <c r="A15" s="5">
        <v>13</v>
      </c>
      <c r="B15" s="20">
        <v>40984</v>
      </c>
      <c r="C15" s="16"/>
      <c r="D15" s="6" t="s">
        <v>8</v>
      </c>
      <c r="E15" s="13" t="s">
        <v>194</v>
      </c>
      <c r="F15" s="6" t="s">
        <v>237</v>
      </c>
      <c r="G15" s="6" t="s">
        <v>44</v>
      </c>
      <c r="H15" s="18">
        <v>1.67</v>
      </c>
      <c r="I15" s="9" t="s">
        <v>59</v>
      </c>
      <c r="J15" s="19">
        <v>90</v>
      </c>
      <c r="K15" s="38">
        <v>0</v>
      </c>
      <c r="L15" s="6"/>
    </row>
    <row r="16" spans="1:12" ht="12.75" customHeight="1">
      <c r="A16" s="8">
        <v>14</v>
      </c>
      <c r="B16" s="20">
        <v>40984</v>
      </c>
      <c r="C16" s="16"/>
      <c r="D16" s="6" t="s">
        <v>8</v>
      </c>
      <c r="E16" s="6" t="s">
        <v>238</v>
      </c>
      <c r="F16" s="6" t="s">
        <v>239</v>
      </c>
      <c r="G16" s="6" t="s">
        <v>48</v>
      </c>
      <c r="H16" s="18">
        <v>1.65</v>
      </c>
      <c r="I16" s="10" t="s">
        <v>240</v>
      </c>
      <c r="J16" s="19">
        <v>90</v>
      </c>
      <c r="K16" s="38">
        <f>J16*H16</f>
        <v>148.5</v>
      </c>
      <c r="L16" s="6"/>
    </row>
    <row r="17" spans="1:12" ht="15" customHeight="1">
      <c r="A17" s="5">
        <v>15</v>
      </c>
      <c r="B17" s="20">
        <v>40985</v>
      </c>
      <c r="C17" s="16"/>
      <c r="D17" s="6" t="s">
        <v>8</v>
      </c>
      <c r="E17" s="26" t="s">
        <v>16</v>
      </c>
      <c r="F17" s="26" t="s">
        <v>241</v>
      </c>
      <c r="G17" s="6" t="s">
        <v>52</v>
      </c>
      <c r="H17" s="18">
        <v>1.6</v>
      </c>
      <c r="I17" s="10" t="s">
        <v>49</v>
      </c>
      <c r="J17" s="19">
        <v>100</v>
      </c>
      <c r="K17" s="37">
        <v>160</v>
      </c>
      <c r="L17" s="6"/>
    </row>
    <row r="18" spans="1:12" ht="12.75" customHeight="1">
      <c r="A18" s="8">
        <v>16</v>
      </c>
      <c r="B18" s="20">
        <v>40986</v>
      </c>
      <c r="C18" s="16"/>
      <c r="D18" s="6" t="s">
        <v>8</v>
      </c>
      <c r="E18" s="26" t="s">
        <v>220</v>
      </c>
      <c r="F18" s="6" t="s">
        <v>242</v>
      </c>
      <c r="G18" s="6" t="s">
        <v>13</v>
      </c>
      <c r="H18" s="18">
        <v>1.6</v>
      </c>
      <c r="I18" s="10" t="s">
        <v>38</v>
      </c>
      <c r="J18" s="19">
        <v>100</v>
      </c>
      <c r="K18" s="38">
        <v>160</v>
      </c>
      <c r="L18" s="6"/>
    </row>
    <row r="19" spans="1:12" ht="15.75" customHeight="1">
      <c r="A19" s="5">
        <v>17</v>
      </c>
      <c r="B19" s="20">
        <v>40986</v>
      </c>
      <c r="C19" s="15"/>
      <c r="D19" s="6" t="s">
        <v>8</v>
      </c>
      <c r="E19" s="6" t="s">
        <v>243</v>
      </c>
      <c r="F19" s="16" t="s">
        <v>244</v>
      </c>
      <c r="G19" s="6" t="s">
        <v>42</v>
      </c>
      <c r="H19" s="18">
        <v>1.67</v>
      </c>
      <c r="I19" s="10" t="s">
        <v>15</v>
      </c>
      <c r="J19" s="19">
        <v>100</v>
      </c>
      <c r="K19" s="38">
        <v>167</v>
      </c>
      <c r="L19" s="6"/>
    </row>
    <row r="20" spans="1:12" ht="15.75" customHeight="1">
      <c r="A20" s="8">
        <v>18</v>
      </c>
      <c r="B20" s="20">
        <v>40988</v>
      </c>
      <c r="C20" s="15"/>
      <c r="D20" s="6" t="s">
        <v>8</v>
      </c>
      <c r="E20" s="13" t="s">
        <v>245</v>
      </c>
      <c r="F20" s="6" t="s">
        <v>246</v>
      </c>
      <c r="G20" s="6" t="s">
        <v>63</v>
      </c>
      <c r="H20" s="18">
        <v>2.25</v>
      </c>
      <c r="I20" s="10" t="s">
        <v>61</v>
      </c>
      <c r="J20" s="19">
        <v>80</v>
      </c>
      <c r="K20" s="38">
        <f>J20*H20</f>
        <v>180</v>
      </c>
      <c r="L20" s="6"/>
    </row>
    <row r="21" spans="1:12" ht="15" customHeight="1">
      <c r="A21" s="5">
        <v>19</v>
      </c>
      <c r="B21" s="20">
        <v>40992</v>
      </c>
      <c r="C21" s="15"/>
      <c r="D21" s="13" t="s">
        <v>8</v>
      </c>
      <c r="E21" s="13" t="s">
        <v>14</v>
      </c>
      <c r="F21" s="6" t="s">
        <v>247</v>
      </c>
      <c r="G21" s="6" t="s">
        <v>44</v>
      </c>
      <c r="H21" s="18">
        <v>1.85</v>
      </c>
      <c r="I21" s="10" t="s">
        <v>12</v>
      </c>
      <c r="J21" s="19">
        <v>90</v>
      </c>
      <c r="K21" s="38">
        <f>J21*H21</f>
        <v>166.5</v>
      </c>
      <c r="L21" s="6"/>
    </row>
    <row r="22" spans="1:12" ht="12.75">
      <c r="A22" s="5">
        <v>20</v>
      </c>
      <c r="B22" s="20">
        <v>40992</v>
      </c>
      <c r="C22" s="26"/>
      <c r="D22" s="6" t="s">
        <v>8</v>
      </c>
      <c r="E22" s="13" t="s">
        <v>14</v>
      </c>
      <c r="F22" s="7" t="s">
        <v>248</v>
      </c>
      <c r="G22" s="6" t="s">
        <v>39</v>
      </c>
      <c r="H22" s="18">
        <v>1.65</v>
      </c>
      <c r="I22" s="9" t="s">
        <v>17</v>
      </c>
      <c r="J22" s="19">
        <v>90</v>
      </c>
      <c r="K22" s="38">
        <v>0</v>
      </c>
      <c r="L22" s="6"/>
    </row>
    <row r="23" spans="1:12" ht="12.75">
      <c r="A23" s="5">
        <v>21</v>
      </c>
      <c r="B23" s="20">
        <v>40993</v>
      </c>
      <c r="C23" s="26"/>
      <c r="D23" s="6" t="s">
        <v>8</v>
      </c>
      <c r="E23" s="13" t="s">
        <v>220</v>
      </c>
      <c r="F23" s="26" t="s">
        <v>249</v>
      </c>
      <c r="G23" s="14" t="s">
        <v>47</v>
      </c>
      <c r="H23" s="18">
        <v>1.95</v>
      </c>
      <c r="I23" s="10" t="s">
        <v>45</v>
      </c>
      <c r="J23" s="26">
        <v>80</v>
      </c>
      <c r="K23" s="38">
        <f>J23*H23</f>
        <v>156</v>
      </c>
      <c r="L23" s="6"/>
    </row>
    <row r="24" spans="1:12" ht="12.75">
      <c r="A24" s="5">
        <v>22</v>
      </c>
      <c r="B24" s="20">
        <v>40993</v>
      </c>
      <c r="C24" s="6"/>
      <c r="D24" s="6" t="s">
        <v>8</v>
      </c>
      <c r="E24" s="6" t="s">
        <v>220</v>
      </c>
      <c r="F24" s="6" t="s">
        <v>250</v>
      </c>
      <c r="G24" s="14" t="s">
        <v>34</v>
      </c>
      <c r="H24" s="18">
        <v>1.75</v>
      </c>
      <c r="I24" s="10" t="s">
        <v>251</v>
      </c>
      <c r="J24" s="19">
        <v>90</v>
      </c>
      <c r="K24" s="38">
        <f>J24*H24</f>
        <v>157.5</v>
      </c>
      <c r="L24" s="6"/>
    </row>
    <row r="25" spans="1:12" ht="12.75">
      <c r="A25" s="5">
        <v>23</v>
      </c>
      <c r="B25" s="20">
        <v>40993</v>
      </c>
      <c r="C25" s="6"/>
      <c r="D25" s="6" t="s">
        <v>8</v>
      </c>
      <c r="E25" s="6" t="s">
        <v>220</v>
      </c>
      <c r="F25" s="6" t="s">
        <v>252</v>
      </c>
      <c r="G25" s="14" t="s">
        <v>44</v>
      </c>
      <c r="H25" s="18">
        <v>1.7</v>
      </c>
      <c r="I25" s="10" t="s">
        <v>15</v>
      </c>
      <c r="J25" s="19">
        <v>90</v>
      </c>
      <c r="K25" s="38">
        <f>J25*H25</f>
        <v>153</v>
      </c>
      <c r="L25" s="6"/>
    </row>
    <row r="26" spans="1:12" ht="12.75">
      <c r="A26" s="5">
        <v>24</v>
      </c>
      <c r="B26" s="20">
        <v>40995</v>
      </c>
      <c r="C26" s="6"/>
      <c r="D26" s="6" t="s">
        <v>8</v>
      </c>
      <c r="E26" s="13" t="s">
        <v>238</v>
      </c>
      <c r="F26" s="6" t="s">
        <v>253</v>
      </c>
      <c r="G26" s="6" t="s">
        <v>37</v>
      </c>
      <c r="H26" s="18">
        <v>1.85</v>
      </c>
      <c r="I26" s="22" t="s">
        <v>57</v>
      </c>
      <c r="J26" s="19">
        <v>90</v>
      </c>
      <c r="K26" s="38">
        <v>90</v>
      </c>
      <c r="L26" s="6"/>
    </row>
    <row r="27" spans="1:11" ht="12.75">
      <c r="A27" s="5">
        <v>25</v>
      </c>
      <c r="B27" s="20">
        <v>40995</v>
      </c>
      <c r="D27" s="6" t="s">
        <v>8</v>
      </c>
      <c r="E27" s="13" t="s">
        <v>254</v>
      </c>
      <c r="F27" t="s">
        <v>255</v>
      </c>
      <c r="G27" s="14" t="s">
        <v>34</v>
      </c>
      <c r="H27" s="18">
        <v>1.96</v>
      </c>
      <c r="I27" s="9" t="s">
        <v>57</v>
      </c>
      <c r="J27" s="19">
        <v>80</v>
      </c>
      <c r="K27" s="38">
        <v>0</v>
      </c>
    </row>
    <row r="28" spans="1:11" ht="12.75">
      <c r="A28" s="5">
        <v>26</v>
      </c>
      <c r="B28" s="20">
        <v>40996</v>
      </c>
      <c r="D28" s="6" t="s">
        <v>8</v>
      </c>
      <c r="E28" s="6" t="s">
        <v>254</v>
      </c>
      <c r="F28" s="6" t="s">
        <v>256</v>
      </c>
      <c r="G28" s="6" t="s">
        <v>42</v>
      </c>
      <c r="H28" s="18">
        <v>1.62</v>
      </c>
      <c r="I28" s="9" t="s">
        <v>257</v>
      </c>
      <c r="J28" s="19">
        <v>100</v>
      </c>
      <c r="K28" s="38">
        <v>0</v>
      </c>
    </row>
    <row r="29" spans="1:11" ht="12.75">
      <c r="A29" s="5">
        <v>27</v>
      </c>
      <c r="B29" s="20">
        <v>40998</v>
      </c>
      <c r="D29" s="6" t="s">
        <v>8</v>
      </c>
      <c r="E29" s="13" t="s">
        <v>258</v>
      </c>
      <c r="F29" s="6" t="s">
        <v>259</v>
      </c>
      <c r="G29" s="14" t="s">
        <v>260</v>
      </c>
      <c r="H29" s="17">
        <v>1.6</v>
      </c>
      <c r="I29" s="10" t="s">
        <v>49</v>
      </c>
      <c r="J29" s="19">
        <v>100</v>
      </c>
      <c r="K29" s="38">
        <v>160</v>
      </c>
    </row>
    <row r="30" spans="1:11" ht="12.75">
      <c r="A30" s="5">
        <v>28</v>
      </c>
      <c r="B30" s="20">
        <v>40999</v>
      </c>
      <c r="D30" s="6" t="s">
        <v>8</v>
      </c>
      <c r="E30" s="13" t="s">
        <v>262</v>
      </c>
      <c r="F30" s="6" t="s">
        <v>263</v>
      </c>
      <c r="G30" s="14" t="s">
        <v>47</v>
      </c>
      <c r="H30" s="17">
        <v>1.67</v>
      </c>
      <c r="I30" s="9" t="s">
        <v>57</v>
      </c>
      <c r="J30" s="19">
        <v>90</v>
      </c>
      <c r="K30" s="38">
        <v>0</v>
      </c>
    </row>
    <row r="31" spans="1:11" ht="12.75" customHeight="1">
      <c r="A31" s="5">
        <v>29</v>
      </c>
      <c r="B31" s="20">
        <v>40999</v>
      </c>
      <c r="D31" s="6" t="s">
        <v>8</v>
      </c>
      <c r="E31" s="13" t="s">
        <v>264</v>
      </c>
      <c r="F31" s="6" t="s">
        <v>265</v>
      </c>
      <c r="G31" s="14" t="s">
        <v>56</v>
      </c>
      <c r="H31" s="17">
        <v>1.65</v>
      </c>
      <c r="I31" s="10" t="s">
        <v>17</v>
      </c>
      <c r="J31" s="19">
        <v>100</v>
      </c>
      <c r="K31" s="38">
        <v>165</v>
      </c>
    </row>
    <row r="32" spans="1:11" ht="12.75">
      <c r="A32" s="5">
        <v>30</v>
      </c>
      <c r="B32" s="20"/>
      <c r="D32" s="6"/>
      <c r="G32" s="6"/>
      <c r="H32" s="17"/>
      <c r="I32" s="9"/>
      <c r="J32" s="19"/>
      <c r="K32" s="38"/>
    </row>
    <row r="33" spans="1:11" ht="12.75">
      <c r="A33" s="5">
        <v>31</v>
      </c>
      <c r="B33" s="20"/>
      <c r="C33" s="6"/>
      <c r="D33" s="6"/>
      <c r="E33" s="6"/>
      <c r="F33" s="6"/>
      <c r="G33" s="6"/>
      <c r="H33" s="17"/>
      <c r="I33" s="10"/>
      <c r="J33" s="19"/>
      <c r="K33" s="38"/>
    </row>
    <row r="34" spans="1:11" ht="12.75">
      <c r="A34" s="5">
        <v>32</v>
      </c>
      <c r="B34" s="20"/>
      <c r="C34" s="6"/>
      <c r="D34" s="6"/>
      <c r="E34" s="6"/>
      <c r="F34" s="6"/>
      <c r="G34" s="6"/>
      <c r="H34" s="17"/>
      <c r="I34" s="9"/>
      <c r="J34" s="19"/>
      <c r="K34" s="38"/>
    </row>
    <row r="35" spans="1:11" ht="12.75">
      <c r="A35" s="5">
        <v>33</v>
      </c>
      <c r="B35" s="20"/>
      <c r="C35" s="6"/>
      <c r="D35" s="6"/>
      <c r="E35" s="6"/>
      <c r="F35" s="6"/>
      <c r="G35" s="6"/>
      <c r="H35" s="17"/>
      <c r="I35" s="9"/>
      <c r="J35" s="19"/>
      <c r="K35" s="38"/>
    </row>
    <row r="36" spans="1:11" ht="12.75">
      <c r="A36" s="5">
        <v>34</v>
      </c>
      <c r="B36" s="20"/>
      <c r="C36" s="6"/>
      <c r="D36" s="6"/>
      <c r="E36" s="6"/>
      <c r="F36" s="6"/>
      <c r="G36" s="6"/>
      <c r="H36" s="17"/>
      <c r="I36" s="10"/>
      <c r="J36" s="19"/>
      <c r="K36" s="38"/>
    </row>
    <row r="37" spans="1:11" ht="12.75">
      <c r="A37" s="5">
        <v>35</v>
      </c>
      <c r="B37" s="20"/>
      <c r="C37" s="6"/>
      <c r="D37" s="6"/>
      <c r="E37" s="6"/>
      <c r="F37" s="6"/>
      <c r="G37" s="6"/>
      <c r="H37" s="17"/>
      <c r="I37" s="10"/>
      <c r="J37" s="19"/>
      <c r="K37" s="38"/>
    </row>
    <row r="38" spans="1:11" ht="12.75" hidden="1">
      <c r="A38" s="5">
        <v>36</v>
      </c>
      <c r="B38" s="20"/>
      <c r="C38" s="6"/>
      <c r="D38" s="6"/>
      <c r="E38" s="6"/>
      <c r="F38" s="6"/>
      <c r="G38" s="36"/>
      <c r="H38" s="17"/>
      <c r="I38" s="10"/>
      <c r="J38" s="19"/>
      <c r="K38" s="38"/>
    </row>
    <row r="39" spans="1:11" ht="12.75" hidden="1">
      <c r="A39" s="5">
        <v>37</v>
      </c>
      <c r="B39" s="20"/>
      <c r="C39" s="6"/>
      <c r="D39" s="6"/>
      <c r="E39" s="6"/>
      <c r="F39" s="6"/>
      <c r="G39" s="6"/>
      <c r="H39" s="17"/>
      <c r="I39" s="10"/>
      <c r="J39" s="19"/>
      <c r="K39" s="38"/>
    </row>
    <row r="40" spans="1:11" ht="12.75" hidden="1">
      <c r="A40" s="5">
        <v>38</v>
      </c>
      <c r="B40" s="20"/>
      <c r="C40" s="6"/>
      <c r="D40" s="6"/>
      <c r="E40" s="6"/>
      <c r="F40" s="6"/>
      <c r="G40" s="6"/>
      <c r="H40" s="17"/>
      <c r="I40" s="9"/>
      <c r="J40" s="19"/>
      <c r="K40" s="38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17"/>
      <c r="I41" s="22"/>
      <c r="J41" s="19"/>
      <c r="K41" s="38"/>
    </row>
    <row r="42" spans="1:11" ht="12.75" hidden="1">
      <c r="A42" s="5">
        <v>40</v>
      </c>
      <c r="B42" s="20"/>
      <c r="C42" s="6"/>
      <c r="D42" s="6"/>
      <c r="E42" s="6"/>
      <c r="F42" s="6"/>
      <c r="G42" s="6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9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22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19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29</v>
      </c>
      <c r="J62" s="87" t="s">
        <v>29</v>
      </c>
      <c r="K62" s="87"/>
      <c r="L62" s="30">
        <f>MAX(H3:H56)</f>
        <v>2.25</v>
      </c>
    </row>
    <row r="63" spans="2:12" ht="12.75">
      <c r="B63" s="88" t="s">
        <v>10</v>
      </c>
      <c r="C63" s="88"/>
      <c r="D63" s="11">
        <f>D62-SUM(J3:J62)+SUM(K3:K62)</f>
        <v>1392.5</v>
      </c>
      <c r="E63" s="23">
        <f>E62*D64/100+E62</f>
        <v>41775</v>
      </c>
      <c r="G63" s="87" t="s">
        <v>27</v>
      </c>
      <c r="H63" s="87"/>
      <c r="I63" s="29">
        <f>I62-I64-I65</f>
        <v>15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39.25</v>
      </c>
      <c r="E64" s="24">
        <f>D64</f>
        <v>39.25</v>
      </c>
      <c r="G64" s="89" t="s">
        <v>24</v>
      </c>
      <c r="H64" s="89"/>
      <c r="I64" s="27">
        <f>COUNTIF(K3:K56,0)</f>
        <v>7</v>
      </c>
      <c r="J64" s="87" t="s">
        <v>30</v>
      </c>
      <c r="K64" s="87"/>
      <c r="L64" s="30">
        <f>AVERAGE(H3:H56)</f>
        <v>1.7134482758620693</v>
      </c>
    </row>
    <row r="65" spans="2:9" ht="12.75">
      <c r="B65" s="25" t="s">
        <v>18</v>
      </c>
      <c r="C65" s="25"/>
      <c r="D65" s="25">
        <f>D63-D62</f>
        <v>392.5</v>
      </c>
      <c r="E65" s="25">
        <f>E63-E62</f>
        <v>11775</v>
      </c>
      <c r="G65" s="92" t="s">
        <v>25</v>
      </c>
      <c r="H65" s="92"/>
      <c r="I65" s="28">
        <v>7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G65:H65"/>
    <mergeCell ref="A67:E67"/>
    <mergeCell ref="B63:C63"/>
    <mergeCell ref="G63:H63"/>
    <mergeCell ref="J63:K63"/>
    <mergeCell ref="B64:C64"/>
    <mergeCell ref="G64:H64"/>
    <mergeCell ref="J64:K64"/>
    <mergeCell ref="A1:I1"/>
    <mergeCell ref="B62:C62"/>
    <mergeCell ref="G62:H62"/>
    <mergeCell ref="J62:K62"/>
  </mergeCells>
  <hyperlinks>
    <hyperlink ref="I69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="70" zoomScaleNormal="70" workbookViewId="0" topLeftCell="A1">
      <selection activeCell="F76" sqref="F76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329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41000</v>
      </c>
      <c r="C3" s="6"/>
      <c r="D3" s="6" t="s">
        <v>8</v>
      </c>
      <c r="E3" s="13" t="s">
        <v>258</v>
      </c>
      <c r="F3" s="6" t="s">
        <v>266</v>
      </c>
      <c r="G3" s="26" t="s">
        <v>178</v>
      </c>
      <c r="H3" s="17">
        <v>1.65</v>
      </c>
      <c r="I3" s="10" t="s">
        <v>49</v>
      </c>
      <c r="J3" s="6">
        <v>100</v>
      </c>
      <c r="K3" s="37">
        <v>165</v>
      </c>
      <c r="L3" s="6"/>
    </row>
    <row r="4" spans="1:12" ht="12.75">
      <c r="A4" s="8">
        <v>2</v>
      </c>
      <c r="B4" s="21">
        <v>41000</v>
      </c>
      <c r="C4" s="6"/>
      <c r="D4" s="6" t="s">
        <v>219</v>
      </c>
      <c r="E4" s="13" t="s">
        <v>267</v>
      </c>
      <c r="F4" s="13" t="s">
        <v>268</v>
      </c>
      <c r="G4" s="26" t="s">
        <v>269</v>
      </c>
      <c r="H4" s="17">
        <v>1.85</v>
      </c>
      <c r="I4" s="9" t="s">
        <v>270</v>
      </c>
      <c r="J4" s="7">
        <v>80</v>
      </c>
      <c r="K4" s="37">
        <v>0</v>
      </c>
      <c r="L4" s="6"/>
    </row>
    <row r="5" spans="1:12" ht="12.75">
      <c r="A5" s="5">
        <v>3</v>
      </c>
      <c r="B5" s="21">
        <v>41001</v>
      </c>
      <c r="C5" s="6"/>
      <c r="D5" s="6" t="s">
        <v>8</v>
      </c>
      <c r="E5" s="6" t="s">
        <v>79</v>
      </c>
      <c r="F5" s="6" t="s">
        <v>271</v>
      </c>
      <c r="G5" s="6" t="s">
        <v>52</v>
      </c>
      <c r="H5" s="17">
        <v>1.6</v>
      </c>
      <c r="I5" s="10" t="s">
        <v>49</v>
      </c>
      <c r="J5" s="26">
        <v>100</v>
      </c>
      <c r="K5" s="37">
        <v>160</v>
      </c>
      <c r="L5" s="6"/>
    </row>
    <row r="6" spans="1:12" ht="12.75">
      <c r="A6" s="8">
        <v>4</v>
      </c>
      <c r="B6" s="21">
        <v>41002</v>
      </c>
      <c r="C6" s="6"/>
      <c r="D6" s="6" t="s">
        <v>8</v>
      </c>
      <c r="E6" s="13" t="s">
        <v>254</v>
      </c>
      <c r="F6" s="6" t="s">
        <v>272</v>
      </c>
      <c r="G6" s="6" t="s">
        <v>273</v>
      </c>
      <c r="H6" s="17">
        <v>1.75</v>
      </c>
      <c r="I6" s="10" t="s">
        <v>274</v>
      </c>
      <c r="J6" s="6">
        <v>90</v>
      </c>
      <c r="K6" s="37">
        <f>J6*H6</f>
        <v>157.5</v>
      </c>
      <c r="L6" s="6"/>
    </row>
    <row r="7" spans="1:12" ht="12.75">
      <c r="A7" s="5">
        <v>5</v>
      </c>
      <c r="B7" s="21">
        <v>41003</v>
      </c>
      <c r="C7" s="6"/>
      <c r="D7" s="6" t="s">
        <v>8</v>
      </c>
      <c r="E7" s="6" t="s">
        <v>254</v>
      </c>
      <c r="F7" s="6" t="s">
        <v>275</v>
      </c>
      <c r="G7" s="26" t="s">
        <v>276</v>
      </c>
      <c r="H7" s="17">
        <v>1.85</v>
      </c>
      <c r="I7" s="9" t="s">
        <v>277</v>
      </c>
      <c r="J7" s="6">
        <v>90</v>
      </c>
      <c r="K7" s="37">
        <v>0</v>
      </c>
      <c r="L7" s="6"/>
    </row>
    <row r="8" spans="1:12" ht="14.25" customHeight="1">
      <c r="A8" s="8">
        <v>6</v>
      </c>
      <c r="B8" s="21">
        <v>41065</v>
      </c>
      <c r="D8" s="6" t="s">
        <v>8</v>
      </c>
      <c r="E8" s="6" t="s">
        <v>194</v>
      </c>
      <c r="F8" s="6" t="s">
        <v>278</v>
      </c>
      <c r="G8" s="26" t="s">
        <v>34</v>
      </c>
      <c r="H8" s="17">
        <v>1.6</v>
      </c>
      <c r="I8" s="10" t="s">
        <v>207</v>
      </c>
      <c r="J8" s="6">
        <v>100</v>
      </c>
      <c r="K8" s="37">
        <v>160</v>
      </c>
      <c r="L8" s="6"/>
    </row>
    <row r="9" spans="1:12" ht="12.75">
      <c r="A9" s="5">
        <v>7</v>
      </c>
      <c r="B9" s="21">
        <v>41004</v>
      </c>
      <c r="D9" s="6" t="s">
        <v>8</v>
      </c>
      <c r="E9" s="6" t="s">
        <v>194</v>
      </c>
      <c r="F9" s="6" t="s">
        <v>279</v>
      </c>
      <c r="G9" s="6" t="s">
        <v>34</v>
      </c>
      <c r="H9" s="17">
        <v>1.6</v>
      </c>
      <c r="I9" s="10" t="s">
        <v>59</v>
      </c>
      <c r="J9" s="6">
        <v>100</v>
      </c>
      <c r="K9" s="37">
        <v>160</v>
      </c>
      <c r="L9" s="6"/>
    </row>
    <row r="10" spans="1:12" ht="12.75">
      <c r="A10" s="8">
        <v>8</v>
      </c>
      <c r="B10" s="21">
        <v>41006</v>
      </c>
      <c r="D10" s="6" t="s">
        <v>8</v>
      </c>
      <c r="E10" s="6" t="s">
        <v>220</v>
      </c>
      <c r="F10" s="6" t="s">
        <v>280</v>
      </c>
      <c r="G10" s="6" t="s">
        <v>44</v>
      </c>
      <c r="H10" s="17">
        <v>1.65</v>
      </c>
      <c r="I10" s="10" t="s">
        <v>17</v>
      </c>
      <c r="J10" s="6">
        <v>100</v>
      </c>
      <c r="K10" s="37">
        <v>165</v>
      </c>
      <c r="L10" s="6"/>
    </row>
    <row r="11" spans="1:12" ht="12.75">
      <c r="A11" s="5">
        <v>9</v>
      </c>
      <c r="B11" s="21">
        <v>41006</v>
      </c>
      <c r="D11" s="6" t="s">
        <v>8</v>
      </c>
      <c r="E11" s="13" t="s">
        <v>14</v>
      </c>
      <c r="F11" s="13" t="s">
        <v>281</v>
      </c>
      <c r="G11" s="13" t="s">
        <v>48</v>
      </c>
      <c r="H11" s="18">
        <v>1.57</v>
      </c>
      <c r="I11" s="22" t="s">
        <v>12</v>
      </c>
      <c r="J11" s="19">
        <v>100</v>
      </c>
      <c r="K11" s="38">
        <v>100</v>
      </c>
      <c r="L11" s="6"/>
    </row>
    <row r="12" spans="1:12" ht="12.75" customHeight="1">
      <c r="A12" s="8">
        <v>10</v>
      </c>
      <c r="B12" s="21">
        <v>41007</v>
      </c>
      <c r="C12" s="6"/>
      <c r="D12" s="6" t="s">
        <v>8</v>
      </c>
      <c r="E12" s="13" t="s">
        <v>185</v>
      </c>
      <c r="F12" s="6" t="s">
        <v>282</v>
      </c>
      <c r="G12" s="26" t="s">
        <v>48</v>
      </c>
      <c r="H12" s="18">
        <v>1.8</v>
      </c>
      <c r="I12" s="22" t="s">
        <v>283</v>
      </c>
      <c r="J12" s="19">
        <v>90</v>
      </c>
      <c r="K12" s="38">
        <v>90</v>
      </c>
      <c r="L12" s="6"/>
    </row>
    <row r="13" spans="1:12" ht="12.75" customHeight="1">
      <c r="A13" s="5">
        <v>11</v>
      </c>
      <c r="B13" s="21">
        <v>41008</v>
      </c>
      <c r="C13" s="6"/>
      <c r="D13" s="13" t="s">
        <v>8</v>
      </c>
      <c r="E13" s="13" t="s">
        <v>14</v>
      </c>
      <c r="F13" s="13" t="s">
        <v>284</v>
      </c>
      <c r="G13" s="26" t="s">
        <v>44</v>
      </c>
      <c r="H13" s="18">
        <v>1.65</v>
      </c>
      <c r="I13" s="10" t="s">
        <v>17</v>
      </c>
      <c r="J13" s="19">
        <v>100</v>
      </c>
      <c r="K13" s="38">
        <v>165</v>
      </c>
      <c r="L13" s="6"/>
    </row>
    <row r="14" spans="1:12" ht="12.75" customHeight="1">
      <c r="A14" s="8">
        <v>12</v>
      </c>
      <c r="B14" s="20">
        <v>41008</v>
      </c>
      <c r="C14" s="16"/>
      <c r="D14" s="6" t="s">
        <v>8</v>
      </c>
      <c r="E14" s="6" t="s">
        <v>16</v>
      </c>
      <c r="F14" s="6" t="s">
        <v>285</v>
      </c>
      <c r="G14" s="26" t="s">
        <v>42</v>
      </c>
      <c r="H14" s="18">
        <v>1.62</v>
      </c>
      <c r="I14" s="10" t="s">
        <v>80</v>
      </c>
      <c r="J14" s="19">
        <v>100</v>
      </c>
      <c r="K14" s="38">
        <v>162</v>
      </c>
      <c r="L14" s="6"/>
    </row>
    <row r="15" spans="1:12" ht="12.75" customHeight="1">
      <c r="A15" s="5">
        <v>13</v>
      </c>
      <c r="B15" s="20">
        <v>41008</v>
      </c>
      <c r="C15" s="16"/>
      <c r="D15" s="6" t="s">
        <v>8</v>
      </c>
      <c r="E15" s="13" t="s">
        <v>14</v>
      </c>
      <c r="F15" s="6" t="s">
        <v>286</v>
      </c>
      <c r="G15" s="6" t="s">
        <v>48</v>
      </c>
      <c r="H15" s="18">
        <v>1.58</v>
      </c>
      <c r="I15" s="22" t="s">
        <v>17</v>
      </c>
      <c r="J15" s="19">
        <v>100</v>
      </c>
      <c r="K15" s="38">
        <v>100</v>
      </c>
      <c r="L15" s="6"/>
    </row>
    <row r="16" spans="1:12" ht="12.75" customHeight="1">
      <c r="A16" s="8">
        <v>14</v>
      </c>
      <c r="B16" s="20">
        <v>41009</v>
      </c>
      <c r="C16" s="16"/>
      <c r="D16" s="6" t="s">
        <v>8</v>
      </c>
      <c r="E16" s="6" t="s">
        <v>14</v>
      </c>
      <c r="F16" s="6" t="s">
        <v>287</v>
      </c>
      <c r="G16" s="6" t="s">
        <v>44</v>
      </c>
      <c r="H16" s="18">
        <v>1.75</v>
      </c>
      <c r="I16" s="10" t="s">
        <v>57</v>
      </c>
      <c r="J16" s="19">
        <v>90</v>
      </c>
      <c r="K16" s="38">
        <f>J16*H16</f>
        <v>157.5</v>
      </c>
      <c r="L16" s="6"/>
    </row>
    <row r="17" spans="1:12" ht="15" customHeight="1">
      <c r="A17" s="5">
        <v>15</v>
      </c>
      <c r="B17" s="20">
        <v>41010</v>
      </c>
      <c r="C17" s="16"/>
      <c r="D17" s="6" t="s">
        <v>8</v>
      </c>
      <c r="E17" s="26" t="s">
        <v>14</v>
      </c>
      <c r="F17" s="26" t="s">
        <v>288</v>
      </c>
      <c r="G17" s="6" t="s">
        <v>44</v>
      </c>
      <c r="H17" s="18">
        <v>1.95</v>
      </c>
      <c r="I17" s="9" t="s">
        <v>54</v>
      </c>
      <c r="J17" s="19">
        <v>80</v>
      </c>
      <c r="K17" s="37">
        <v>0</v>
      </c>
      <c r="L17" s="6"/>
    </row>
    <row r="18" spans="1:12" ht="12.75" customHeight="1">
      <c r="A18" s="8">
        <v>16</v>
      </c>
      <c r="B18" s="20">
        <v>41012</v>
      </c>
      <c r="C18" s="16"/>
      <c r="D18" s="6" t="s">
        <v>8</v>
      </c>
      <c r="E18" s="26" t="s">
        <v>14</v>
      </c>
      <c r="F18" s="6" t="s">
        <v>289</v>
      </c>
      <c r="G18" s="6" t="s">
        <v>44</v>
      </c>
      <c r="H18" s="18">
        <v>1.8</v>
      </c>
      <c r="I18" s="9" t="s">
        <v>251</v>
      </c>
      <c r="J18" s="19">
        <v>90</v>
      </c>
      <c r="K18" s="38">
        <v>0</v>
      </c>
      <c r="L18" s="6"/>
    </row>
    <row r="19" spans="1:12" ht="15.75" customHeight="1">
      <c r="A19" s="5">
        <v>17</v>
      </c>
      <c r="B19" s="20">
        <v>41013</v>
      </c>
      <c r="C19" s="15"/>
      <c r="D19" s="6" t="s">
        <v>8</v>
      </c>
      <c r="E19" s="6" t="s">
        <v>41</v>
      </c>
      <c r="F19" s="16" t="s">
        <v>290</v>
      </c>
      <c r="G19" s="6" t="s">
        <v>44</v>
      </c>
      <c r="H19" s="18">
        <v>1.74</v>
      </c>
      <c r="I19" s="9" t="s">
        <v>45</v>
      </c>
      <c r="J19" s="19">
        <v>90</v>
      </c>
      <c r="K19" s="38">
        <v>0</v>
      </c>
      <c r="L19" s="6"/>
    </row>
    <row r="20" spans="1:12" ht="15.75" customHeight="1">
      <c r="A20" s="8">
        <v>18</v>
      </c>
      <c r="B20" s="20">
        <v>41013</v>
      </c>
      <c r="C20" s="15"/>
      <c r="D20" s="6" t="s">
        <v>8</v>
      </c>
      <c r="E20" s="13" t="s">
        <v>14</v>
      </c>
      <c r="F20" s="6" t="s">
        <v>291</v>
      </c>
      <c r="G20" s="6" t="s">
        <v>56</v>
      </c>
      <c r="H20" s="18">
        <v>2.01</v>
      </c>
      <c r="I20" s="10" t="s">
        <v>292</v>
      </c>
      <c r="J20" s="19">
        <v>80</v>
      </c>
      <c r="K20" s="38">
        <v>0</v>
      </c>
      <c r="L20" s="6"/>
    </row>
    <row r="21" spans="1:12" ht="15" customHeight="1">
      <c r="A21" s="5">
        <v>19</v>
      </c>
      <c r="B21" s="20">
        <v>41014</v>
      </c>
      <c r="C21" s="15"/>
      <c r="D21" s="13" t="s">
        <v>8</v>
      </c>
      <c r="E21" s="13" t="s">
        <v>220</v>
      </c>
      <c r="F21" s="6" t="s">
        <v>293</v>
      </c>
      <c r="G21" s="6" t="s">
        <v>13</v>
      </c>
      <c r="H21" s="18">
        <v>1.75</v>
      </c>
      <c r="I21" s="10" t="s">
        <v>15</v>
      </c>
      <c r="J21" s="19">
        <v>90</v>
      </c>
      <c r="K21" s="38">
        <f>J21*H21</f>
        <v>157.5</v>
      </c>
      <c r="L21" s="6"/>
    </row>
    <row r="22" spans="1:12" ht="12.75">
      <c r="A22" s="5">
        <v>20</v>
      </c>
      <c r="B22" s="20">
        <v>41015</v>
      </c>
      <c r="C22" s="26"/>
      <c r="D22" s="6" t="s">
        <v>8</v>
      </c>
      <c r="E22" s="13" t="s">
        <v>243</v>
      </c>
      <c r="F22" s="7" t="s">
        <v>294</v>
      </c>
      <c r="G22" s="6" t="s">
        <v>13</v>
      </c>
      <c r="H22" s="18">
        <v>1.72</v>
      </c>
      <c r="I22" s="22" t="s">
        <v>17</v>
      </c>
      <c r="J22" s="19">
        <v>90</v>
      </c>
      <c r="K22" s="38">
        <v>90</v>
      </c>
      <c r="L22" s="6"/>
    </row>
    <row r="23" spans="1:12" ht="12.75">
      <c r="A23" s="5">
        <v>21</v>
      </c>
      <c r="B23" s="20">
        <v>41015</v>
      </c>
      <c r="C23" s="26"/>
      <c r="D23" s="6" t="s">
        <v>8</v>
      </c>
      <c r="E23" s="13" t="s">
        <v>220</v>
      </c>
      <c r="F23" s="26" t="s">
        <v>295</v>
      </c>
      <c r="G23" s="14" t="s">
        <v>44</v>
      </c>
      <c r="H23" s="18">
        <v>1.67</v>
      </c>
      <c r="I23" s="10" t="s">
        <v>17</v>
      </c>
      <c r="J23" s="26">
        <v>100</v>
      </c>
      <c r="K23" s="38">
        <v>167</v>
      </c>
      <c r="L23" s="6"/>
    </row>
    <row r="24" spans="1:12" ht="12.75">
      <c r="A24" s="5">
        <v>22</v>
      </c>
      <c r="B24" s="20">
        <v>41015</v>
      </c>
      <c r="C24" s="6"/>
      <c r="D24" s="6" t="s">
        <v>8</v>
      </c>
      <c r="E24" s="6" t="s">
        <v>243</v>
      </c>
      <c r="F24" s="6" t="s">
        <v>296</v>
      </c>
      <c r="G24" s="14" t="s">
        <v>297</v>
      </c>
      <c r="H24" s="18">
        <v>2.28</v>
      </c>
      <c r="I24" s="9" t="s">
        <v>240</v>
      </c>
      <c r="J24" s="19">
        <v>80</v>
      </c>
      <c r="K24" s="38">
        <v>0</v>
      </c>
      <c r="L24" s="6"/>
    </row>
    <row r="25" spans="1:12" ht="12.75">
      <c r="A25" s="5">
        <v>23</v>
      </c>
      <c r="B25" s="20">
        <v>41016</v>
      </c>
      <c r="C25" s="6"/>
      <c r="D25" s="6" t="s">
        <v>8</v>
      </c>
      <c r="E25" s="6" t="s">
        <v>298</v>
      </c>
      <c r="F25" s="6" t="s">
        <v>299</v>
      </c>
      <c r="G25" s="14" t="s">
        <v>63</v>
      </c>
      <c r="H25" s="18">
        <v>2.08</v>
      </c>
      <c r="I25" s="10" t="s">
        <v>50</v>
      </c>
      <c r="J25" s="19">
        <v>80</v>
      </c>
      <c r="K25" s="38">
        <f>J25*H25</f>
        <v>166.4</v>
      </c>
      <c r="L25" s="6"/>
    </row>
    <row r="26" spans="1:12" ht="12.75">
      <c r="A26" s="5">
        <v>24</v>
      </c>
      <c r="B26" s="20">
        <v>41016</v>
      </c>
      <c r="C26" s="6"/>
      <c r="D26" s="6" t="s">
        <v>8</v>
      </c>
      <c r="E26" s="13" t="s">
        <v>298</v>
      </c>
      <c r="F26" s="6" t="s">
        <v>300</v>
      </c>
      <c r="G26" s="6" t="s">
        <v>44</v>
      </c>
      <c r="H26" s="18">
        <v>1.8</v>
      </c>
      <c r="I26" s="10" t="s">
        <v>38</v>
      </c>
      <c r="J26" s="19">
        <v>90</v>
      </c>
      <c r="K26" s="38">
        <f>J26*H26</f>
        <v>162</v>
      </c>
      <c r="L26" s="6"/>
    </row>
    <row r="27" spans="1:11" ht="12.75">
      <c r="A27" s="5">
        <v>25</v>
      </c>
      <c r="B27" s="20">
        <v>41016</v>
      </c>
      <c r="D27" s="6" t="s">
        <v>8</v>
      </c>
      <c r="E27" s="13" t="s">
        <v>301</v>
      </c>
      <c r="F27" t="s">
        <v>302</v>
      </c>
      <c r="G27" s="14" t="s">
        <v>60</v>
      </c>
      <c r="H27" s="18">
        <v>1.65</v>
      </c>
      <c r="I27" s="22" t="s">
        <v>45</v>
      </c>
      <c r="J27" s="19">
        <v>100</v>
      </c>
      <c r="K27" s="38">
        <v>100</v>
      </c>
    </row>
    <row r="28" spans="1:11" ht="12.75">
      <c r="A28" s="5">
        <v>26</v>
      </c>
      <c r="B28" s="20">
        <v>41017</v>
      </c>
      <c r="D28" s="6" t="s">
        <v>8</v>
      </c>
      <c r="E28" s="6" t="s">
        <v>303</v>
      </c>
      <c r="F28" s="6" t="s">
        <v>304</v>
      </c>
      <c r="G28" s="6" t="s">
        <v>44</v>
      </c>
      <c r="H28" s="18">
        <v>1.68</v>
      </c>
      <c r="I28" s="9" t="s">
        <v>54</v>
      </c>
      <c r="J28" s="19">
        <v>100</v>
      </c>
      <c r="K28" s="38">
        <v>0</v>
      </c>
    </row>
    <row r="29" spans="1:11" ht="12.75">
      <c r="A29" s="5">
        <v>27</v>
      </c>
      <c r="B29" s="20">
        <v>41017</v>
      </c>
      <c r="D29" s="6" t="s">
        <v>8</v>
      </c>
      <c r="E29" s="13" t="s">
        <v>301</v>
      </c>
      <c r="F29" s="6" t="s">
        <v>305</v>
      </c>
      <c r="G29" s="14" t="s">
        <v>56</v>
      </c>
      <c r="H29" s="17">
        <v>1.7</v>
      </c>
      <c r="I29" s="10" t="s">
        <v>38</v>
      </c>
      <c r="J29" s="19">
        <v>90</v>
      </c>
      <c r="K29" s="38">
        <f>J29*H29</f>
        <v>153</v>
      </c>
    </row>
    <row r="30" spans="1:11" ht="12.75">
      <c r="A30" s="5">
        <v>28</v>
      </c>
      <c r="B30" s="20">
        <v>41018</v>
      </c>
      <c r="D30" s="6" t="s">
        <v>8</v>
      </c>
      <c r="E30" s="13" t="s">
        <v>220</v>
      </c>
      <c r="F30" s="6" t="s">
        <v>306</v>
      </c>
      <c r="G30" s="14" t="s">
        <v>44</v>
      </c>
      <c r="H30" s="17">
        <v>1.7</v>
      </c>
      <c r="I30" s="10" t="s">
        <v>12</v>
      </c>
      <c r="J30" s="19">
        <v>90</v>
      </c>
      <c r="K30" s="38">
        <f>J30*H30</f>
        <v>153</v>
      </c>
    </row>
    <row r="31" spans="1:11" ht="12.75" customHeight="1">
      <c r="A31" s="5">
        <v>29</v>
      </c>
      <c r="B31" s="20">
        <v>41018</v>
      </c>
      <c r="D31" s="6" t="s">
        <v>8</v>
      </c>
      <c r="E31" s="13" t="s">
        <v>194</v>
      </c>
      <c r="F31" s="6" t="s">
        <v>307</v>
      </c>
      <c r="G31" s="14" t="s">
        <v>13</v>
      </c>
      <c r="H31" s="17">
        <v>1.55</v>
      </c>
      <c r="I31" s="10" t="s">
        <v>31</v>
      </c>
      <c r="J31" s="19">
        <v>100</v>
      </c>
      <c r="K31" s="38">
        <v>155</v>
      </c>
    </row>
    <row r="32" spans="1:11" ht="12.75">
      <c r="A32" s="5">
        <v>30</v>
      </c>
      <c r="B32" s="20">
        <v>41020</v>
      </c>
      <c r="D32" s="6" t="s">
        <v>8</v>
      </c>
      <c r="E32" t="s">
        <v>220</v>
      </c>
      <c r="F32" s="6" t="s">
        <v>308</v>
      </c>
      <c r="G32" s="6" t="s">
        <v>56</v>
      </c>
      <c r="H32" s="17">
        <v>1.55</v>
      </c>
      <c r="I32" s="10" t="s">
        <v>309</v>
      </c>
      <c r="J32" s="19">
        <v>100</v>
      </c>
      <c r="K32" s="38">
        <v>155</v>
      </c>
    </row>
    <row r="33" spans="1:11" ht="12.75">
      <c r="A33" s="5">
        <v>31</v>
      </c>
      <c r="B33" s="20">
        <v>41020</v>
      </c>
      <c r="C33" s="6"/>
      <c r="D33" s="6" t="s">
        <v>8</v>
      </c>
      <c r="E33" s="6" t="s">
        <v>16</v>
      </c>
      <c r="F33" s="6" t="s">
        <v>310</v>
      </c>
      <c r="G33" s="6" t="s">
        <v>47</v>
      </c>
      <c r="H33" s="17">
        <v>1.7</v>
      </c>
      <c r="I33" s="9" t="s">
        <v>59</v>
      </c>
      <c r="J33" s="19">
        <v>90</v>
      </c>
      <c r="K33" s="38">
        <v>0</v>
      </c>
    </row>
    <row r="34" spans="1:11" ht="12.75">
      <c r="A34" s="5">
        <v>32</v>
      </c>
      <c r="B34" s="20">
        <v>41021</v>
      </c>
      <c r="C34" s="6"/>
      <c r="D34" s="6" t="s">
        <v>8</v>
      </c>
      <c r="E34" s="6" t="s">
        <v>220</v>
      </c>
      <c r="F34" s="6" t="s">
        <v>311</v>
      </c>
      <c r="G34" s="6" t="s">
        <v>37</v>
      </c>
      <c r="H34" s="17">
        <v>1.65</v>
      </c>
      <c r="I34" s="9" t="s">
        <v>40</v>
      </c>
      <c r="J34" s="19">
        <v>100</v>
      </c>
      <c r="K34" s="38">
        <v>0</v>
      </c>
    </row>
    <row r="35" spans="1:11" ht="12.75">
      <c r="A35" s="5">
        <v>33</v>
      </c>
      <c r="B35" s="20">
        <v>41023</v>
      </c>
      <c r="C35" s="6"/>
      <c r="D35" s="6" t="s">
        <v>8</v>
      </c>
      <c r="E35" s="6" t="s">
        <v>312</v>
      </c>
      <c r="F35" s="6" t="s">
        <v>313</v>
      </c>
      <c r="G35" s="6" t="s">
        <v>178</v>
      </c>
      <c r="H35" s="17">
        <v>1.55</v>
      </c>
      <c r="I35" s="10" t="s">
        <v>17</v>
      </c>
      <c r="J35" s="19">
        <v>100</v>
      </c>
      <c r="K35" s="38">
        <v>155</v>
      </c>
    </row>
    <row r="36" spans="1:11" ht="12.75">
      <c r="A36" s="5">
        <v>34</v>
      </c>
      <c r="B36" s="20">
        <v>41023</v>
      </c>
      <c r="C36" s="6"/>
      <c r="D36" s="6" t="s">
        <v>8</v>
      </c>
      <c r="E36" s="6" t="s">
        <v>14</v>
      </c>
      <c r="F36" s="6" t="s">
        <v>314</v>
      </c>
      <c r="G36" s="6" t="s">
        <v>178</v>
      </c>
      <c r="H36" s="17">
        <v>1.85</v>
      </c>
      <c r="I36" s="10" t="s">
        <v>59</v>
      </c>
      <c r="J36" s="19">
        <v>90</v>
      </c>
      <c r="K36" s="38">
        <f>J36*H36</f>
        <v>166.5</v>
      </c>
    </row>
    <row r="37" spans="1:11" ht="12.75">
      <c r="A37" s="5">
        <v>35</v>
      </c>
      <c r="B37" s="20">
        <v>41024</v>
      </c>
      <c r="C37" s="6"/>
      <c r="D37" s="6" t="s">
        <v>8</v>
      </c>
      <c r="E37" s="6" t="s">
        <v>238</v>
      </c>
      <c r="F37" s="6" t="s">
        <v>315</v>
      </c>
      <c r="G37" s="6" t="s">
        <v>42</v>
      </c>
      <c r="H37" s="17">
        <v>1.8</v>
      </c>
      <c r="I37" s="9" t="s">
        <v>49</v>
      </c>
      <c r="J37" s="19">
        <v>90</v>
      </c>
      <c r="K37" s="38">
        <v>0</v>
      </c>
    </row>
    <row r="38" spans="1:11" ht="12.75">
      <c r="A38" s="5">
        <v>36</v>
      </c>
      <c r="B38" s="20">
        <v>41024</v>
      </c>
      <c r="C38" s="6"/>
      <c r="D38" s="6" t="s">
        <v>8</v>
      </c>
      <c r="E38" s="6" t="s">
        <v>46</v>
      </c>
      <c r="F38" s="6" t="s">
        <v>316</v>
      </c>
      <c r="G38" s="36" t="s">
        <v>317</v>
      </c>
      <c r="H38" s="17">
        <v>1.78</v>
      </c>
      <c r="I38" s="10" t="s">
        <v>57</v>
      </c>
      <c r="J38" s="19">
        <v>90</v>
      </c>
      <c r="K38" s="38">
        <f>J38*H38</f>
        <v>160.2</v>
      </c>
    </row>
    <row r="39" spans="1:11" ht="12.75">
      <c r="A39" s="5">
        <v>37</v>
      </c>
      <c r="B39" s="20">
        <v>41025</v>
      </c>
      <c r="C39" s="6"/>
      <c r="D39" s="6" t="s">
        <v>8</v>
      </c>
      <c r="E39" s="6" t="s">
        <v>194</v>
      </c>
      <c r="F39" s="6" t="s">
        <v>318</v>
      </c>
      <c r="G39" s="6" t="s">
        <v>34</v>
      </c>
      <c r="H39" s="17">
        <v>1.6</v>
      </c>
      <c r="I39" s="9" t="s">
        <v>57</v>
      </c>
      <c r="J39" s="19">
        <v>100</v>
      </c>
      <c r="K39" s="38">
        <v>0</v>
      </c>
    </row>
    <row r="40" spans="1:11" ht="12.75">
      <c r="A40" s="5">
        <v>38</v>
      </c>
      <c r="B40" s="20">
        <v>41025</v>
      </c>
      <c r="C40" s="6"/>
      <c r="D40" s="6" t="s">
        <v>8</v>
      </c>
      <c r="E40" s="6" t="s">
        <v>194</v>
      </c>
      <c r="F40" s="6" t="s">
        <v>319</v>
      </c>
      <c r="G40" s="6" t="s">
        <v>47</v>
      </c>
      <c r="H40" s="17">
        <v>1.6</v>
      </c>
      <c r="I40" s="10" t="s">
        <v>50</v>
      </c>
      <c r="J40" s="19">
        <v>100</v>
      </c>
      <c r="K40" s="38">
        <v>160</v>
      </c>
    </row>
    <row r="41" spans="1:11" ht="12.75">
      <c r="A41" s="5">
        <v>39</v>
      </c>
      <c r="B41" s="20">
        <v>41026</v>
      </c>
      <c r="C41" s="6"/>
      <c r="D41" s="6" t="s">
        <v>8</v>
      </c>
      <c r="E41" s="6" t="s">
        <v>220</v>
      </c>
      <c r="F41" s="6" t="s">
        <v>320</v>
      </c>
      <c r="G41" s="6" t="s">
        <v>48</v>
      </c>
      <c r="H41" s="17">
        <v>1.6</v>
      </c>
      <c r="I41" s="22" t="s">
        <v>12</v>
      </c>
      <c r="J41" s="19">
        <v>100</v>
      </c>
      <c r="K41" s="38">
        <v>100</v>
      </c>
    </row>
    <row r="42" spans="1:11" ht="12.75">
      <c r="A42" s="5">
        <v>40</v>
      </c>
      <c r="B42" s="20">
        <v>41027</v>
      </c>
      <c r="C42" s="6"/>
      <c r="D42" s="6" t="s">
        <v>8</v>
      </c>
      <c r="E42" s="6" t="s">
        <v>321</v>
      </c>
      <c r="F42" s="6" t="s">
        <v>322</v>
      </c>
      <c r="G42" s="6" t="s">
        <v>323</v>
      </c>
      <c r="H42" s="17">
        <v>3.5</v>
      </c>
      <c r="I42" s="9" t="s">
        <v>324</v>
      </c>
      <c r="J42" s="19">
        <v>80</v>
      </c>
      <c r="K42" s="38">
        <v>0</v>
      </c>
    </row>
    <row r="43" spans="1:11" ht="12.75">
      <c r="A43" s="5">
        <v>41</v>
      </c>
      <c r="B43" s="20">
        <v>41027</v>
      </c>
      <c r="C43" s="6"/>
      <c r="D43" s="6" t="s">
        <v>8</v>
      </c>
      <c r="E43" s="6" t="s">
        <v>220</v>
      </c>
      <c r="F43" s="6" t="s">
        <v>325</v>
      </c>
      <c r="G43" s="6" t="s">
        <v>13</v>
      </c>
      <c r="H43" s="17">
        <v>1.55</v>
      </c>
      <c r="I43" s="10" t="s">
        <v>50</v>
      </c>
      <c r="J43" s="19">
        <v>100</v>
      </c>
      <c r="K43" s="38">
        <v>155</v>
      </c>
    </row>
    <row r="44" spans="1:11" ht="12.75">
      <c r="A44" s="5">
        <v>42</v>
      </c>
      <c r="B44" s="20">
        <v>41027</v>
      </c>
      <c r="C44" s="6"/>
      <c r="D44" s="6" t="s">
        <v>8</v>
      </c>
      <c r="E44" s="6" t="s">
        <v>220</v>
      </c>
      <c r="F44" s="6" t="s">
        <v>326</v>
      </c>
      <c r="G44" s="6" t="s">
        <v>47</v>
      </c>
      <c r="H44" s="17">
        <v>1.91</v>
      </c>
      <c r="I44" s="10" t="s">
        <v>45</v>
      </c>
      <c r="J44" s="19">
        <v>90</v>
      </c>
      <c r="K44" s="38">
        <f>J44*H44</f>
        <v>171.9</v>
      </c>
    </row>
    <row r="45" spans="1:11" ht="12.75">
      <c r="A45" s="5">
        <v>43</v>
      </c>
      <c r="B45" s="20">
        <v>41028</v>
      </c>
      <c r="C45" s="6"/>
      <c r="D45" s="6" t="s">
        <v>8</v>
      </c>
      <c r="E45" s="6" t="s">
        <v>238</v>
      </c>
      <c r="F45" s="6" t="s">
        <v>327</v>
      </c>
      <c r="G45" s="6" t="s">
        <v>176</v>
      </c>
      <c r="H45" s="17">
        <v>1.85</v>
      </c>
      <c r="I45" s="10" t="s">
        <v>12</v>
      </c>
      <c r="J45" s="19">
        <v>90</v>
      </c>
      <c r="K45" s="38">
        <f>J45*H45</f>
        <v>166.5</v>
      </c>
    </row>
    <row r="46" spans="1:11" ht="12.75">
      <c r="A46" s="5">
        <v>44</v>
      </c>
      <c r="B46" s="20">
        <v>41029</v>
      </c>
      <c r="C46" s="6"/>
      <c r="D46" s="6" t="s">
        <v>8</v>
      </c>
      <c r="E46" s="6" t="s">
        <v>14</v>
      </c>
      <c r="F46" s="6" t="s">
        <v>328</v>
      </c>
      <c r="G46" s="6" t="s">
        <v>44</v>
      </c>
      <c r="H46" s="17">
        <v>2.1</v>
      </c>
      <c r="I46" s="10" t="s">
        <v>38</v>
      </c>
      <c r="J46" s="19">
        <v>80</v>
      </c>
      <c r="K46" s="38">
        <f>J46*H46</f>
        <v>168</v>
      </c>
    </row>
    <row r="47" spans="1:11" ht="12.75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44</v>
      </c>
      <c r="J62" s="87" t="s">
        <v>29</v>
      </c>
      <c r="K62" s="87"/>
      <c r="L62" s="30">
        <f>MAX(H3:H56)</f>
        <v>3.5</v>
      </c>
    </row>
    <row r="63" spans="2:12" ht="12.75">
      <c r="B63" s="88" t="s">
        <v>10</v>
      </c>
      <c r="C63" s="88"/>
      <c r="D63" s="11">
        <f>D62-SUM(J3:J62)+SUM(K3:K62)</f>
        <v>1514</v>
      </c>
      <c r="E63" s="23">
        <f>E62*D64/100+E62</f>
        <v>45420</v>
      </c>
      <c r="G63" s="87" t="s">
        <v>27</v>
      </c>
      <c r="H63" s="87"/>
      <c r="I63" s="29">
        <f>I62-I64-I65</f>
        <v>25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51.4</v>
      </c>
      <c r="E64" s="24">
        <f>D64</f>
        <v>51.4</v>
      </c>
      <c r="G64" s="89" t="s">
        <v>24</v>
      </c>
      <c r="H64" s="89"/>
      <c r="I64" s="27">
        <f>COUNTIF(K3:K56,0)</f>
        <v>13</v>
      </c>
      <c r="J64" s="87" t="s">
        <v>30</v>
      </c>
      <c r="K64" s="87"/>
      <c r="L64" s="30">
        <f>AVERAGE(H3:H56)</f>
        <v>1.7770454545454535</v>
      </c>
    </row>
    <row r="65" spans="2:9" ht="12.75">
      <c r="B65" s="25" t="s">
        <v>18</v>
      </c>
      <c r="C65" s="25"/>
      <c r="D65" s="25">
        <f>D63-D62</f>
        <v>514</v>
      </c>
      <c r="E65" s="25">
        <f>E63-E62</f>
        <v>15420</v>
      </c>
      <c r="G65" s="92" t="s">
        <v>25</v>
      </c>
      <c r="H65" s="92"/>
      <c r="I65" s="28">
        <v>6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G65:H65"/>
    <mergeCell ref="A67:E67"/>
    <mergeCell ref="B63:C63"/>
    <mergeCell ref="G63:H63"/>
    <mergeCell ref="J63:K63"/>
    <mergeCell ref="B64:C64"/>
    <mergeCell ref="G64:H64"/>
    <mergeCell ref="J64:K64"/>
    <mergeCell ref="A1:I1"/>
    <mergeCell ref="B62:C62"/>
    <mergeCell ref="G62:H62"/>
    <mergeCell ref="J62:K62"/>
  </mergeCells>
  <hyperlinks>
    <hyperlink ref="I69" r:id="rId1" display="www.stavkiplus.ru/fixed.php"/>
  </hyperlinks>
  <printOptions/>
  <pageMargins left="0.75" right="0.75" top="1" bottom="1" header="0.5" footer="0.5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F57" sqref="F57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330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41031</v>
      </c>
      <c r="C3" s="6"/>
      <c r="D3" s="6" t="s">
        <v>8</v>
      </c>
      <c r="E3" s="13" t="s">
        <v>243</v>
      </c>
      <c r="F3" s="6" t="s">
        <v>331</v>
      </c>
      <c r="G3" s="6" t="s">
        <v>42</v>
      </c>
      <c r="H3" s="17">
        <v>1.85</v>
      </c>
      <c r="I3" s="9" t="s">
        <v>49</v>
      </c>
      <c r="J3" s="6">
        <v>90</v>
      </c>
      <c r="K3" s="37">
        <v>0</v>
      </c>
      <c r="L3" s="6"/>
    </row>
    <row r="4" spans="1:12" ht="12.75">
      <c r="A4" s="8">
        <v>2</v>
      </c>
      <c r="B4" s="21">
        <v>41031</v>
      </c>
      <c r="C4" s="6"/>
      <c r="D4" s="6" t="s">
        <v>8</v>
      </c>
      <c r="E4" s="6" t="s">
        <v>220</v>
      </c>
      <c r="F4" s="6" t="s">
        <v>332</v>
      </c>
      <c r="G4" s="26" t="s">
        <v>44</v>
      </c>
      <c r="H4" s="17">
        <v>1.55</v>
      </c>
      <c r="I4" s="9" t="s">
        <v>251</v>
      </c>
      <c r="J4" s="6">
        <v>100</v>
      </c>
      <c r="K4" s="37">
        <v>0</v>
      </c>
      <c r="L4" s="6"/>
    </row>
    <row r="5" spans="1:12" ht="12.75">
      <c r="A5" s="5">
        <v>3</v>
      </c>
      <c r="B5" s="21">
        <v>41031</v>
      </c>
      <c r="C5" s="6"/>
      <c r="D5" s="6" t="s">
        <v>8</v>
      </c>
      <c r="E5" s="6" t="s">
        <v>220</v>
      </c>
      <c r="F5" s="6" t="s">
        <v>333</v>
      </c>
      <c r="G5" s="6" t="s">
        <v>34</v>
      </c>
      <c r="H5" s="17">
        <v>1.9</v>
      </c>
      <c r="I5" s="10" t="s">
        <v>207</v>
      </c>
      <c r="J5" s="26">
        <v>90</v>
      </c>
      <c r="K5" s="37">
        <f>J5*H5</f>
        <v>171</v>
      </c>
      <c r="L5" s="6"/>
    </row>
    <row r="6" spans="1:12" ht="12.75">
      <c r="A6" s="8">
        <v>4</v>
      </c>
      <c r="B6" s="21">
        <v>41032</v>
      </c>
      <c r="D6" s="39" t="s">
        <v>8</v>
      </c>
      <c r="E6" s="6" t="s">
        <v>238</v>
      </c>
      <c r="F6" s="6" t="s">
        <v>334</v>
      </c>
      <c r="G6" s="6" t="s">
        <v>47</v>
      </c>
      <c r="H6" s="40">
        <v>2.25</v>
      </c>
      <c r="I6" s="10" t="s">
        <v>15</v>
      </c>
      <c r="J6" s="41">
        <v>80</v>
      </c>
      <c r="K6" s="37">
        <f>J6*H6</f>
        <v>180</v>
      </c>
      <c r="L6" s="6"/>
    </row>
    <row r="7" spans="1:12" ht="12.75">
      <c r="A7" s="5">
        <v>5</v>
      </c>
      <c r="B7" s="21">
        <v>41032</v>
      </c>
      <c r="C7" s="6"/>
      <c r="D7" s="39" t="s">
        <v>8</v>
      </c>
      <c r="E7" s="6" t="s">
        <v>220</v>
      </c>
      <c r="F7" s="6" t="s">
        <v>335</v>
      </c>
      <c r="G7" s="6" t="s">
        <v>44</v>
      </c>
      <c r="H7" s="40">
        <v>1.65</v>
      </c>
      <c r="I7" s="10" t="s">
        <v>38</v>
      </c>
      <c r="J7" s="41">
        <v>100</v>
      </c>
      <c r="K7" s="6">
        <v>165</v>
      </c>
      <c r="L7" s="6"/>
    </row>
    <row r="8" spans="1:12" ht="14.25" customHeight="1">
      <c r="A8" s="8">
        <v>6</v>
      </c>
      <c r="B8" s="21">
        <v>41034</v>
      </c>
      <c r="C8" s="6"/>
      <c r="D8" s="6" t="s">
        <v>22</v>
      </c>
      <c r="E8" s="6" t="s">
        <v>336</v>
      </c>
      <c r="F8" s="6" t="s">
        <v>337</v>
      </c>
      <c r="G8" s="26" t="s">
        <v>338</v>
      </c>
      <c r="H8" s="17">
        <v>1.85</v>
      </c>
      <c r="I8" s="10" t="s">
        <v>339</v>
      </c>
      <c r="J8" s="6">
        <v>90</v>
      </c>
      <c r="K8" s="37">
        <f>J8*H8</f>
        <v>166.5</v>
      </c>
      <c r="L8" s="6"/>
    </row>
    <row r="9" spans="1:12" ht="12.75">
      <c r="A9" s="5">
        <v>7</v>
      </c>
      <c r="B9" s="21">
        <v>41035</v>
      </c>
      <c r="C9" s="6"/>
      <c r="D9" s="6" t="s">
        <v>8</v>
      </c>
      <c r="E9" s="6" t="s">
        <v>220</v>
      </c>
      <c r="F9" s="6" t="s">
        <v>340</v>
      </c>
      <c r="G9" s="6" t="s">
        <v>13</v>
      </c>
      <c r="H9" s="17">
        <v>1.55</v>
      </c>
      <c r="I9" s="9" t="s">
        <v>61</v>
      </c>
      <c r="J9" s="6">
        <v>100</v>
      </c>
      <c r="K9" s="37">
        <v>0</v>
      </c>
      <c r="L9" s="6"/>
    </row>
    <row r="10" spans="1:12" ht="12.75">
      <c r="A10" s="8">
        <v>8</v>
      </c>
      <c r="B10" s="21">
        <v>41035</v>
      </c>
      <c r="C10" s="6"/>
      <c r="D10" s="6" t="s">
        <v>8</v>
      </c>
      <c r="E10" s="6" t="s">
        <v>14</v>
      </c>
      <c r="F10" s="6" t="s">
        <v>341</v>
      </c>
      <c r="G10" s="6" t="s">
        <v>39</v>
      </c>
      <c r="H10" s="17">
        <v>1.65</v>
      </c>
      <c r="I10" s="10" t="s">
        <v>49</v>
      </c>
      <c r="J10" s="6">
        <v>100</v>
      </c>
      <c r="K10" s="37">
        <v>165</v>
      </c>
      <c r="L10" s="6"/>
    </row>
    <row r="11" spans="1:12" ht="12.75">
      <c r="A11" s="5">
        <v>9</v>
      </c>
      <c r="B11" s="21">
        <v>41035</v>
      </c>
      <c r="C11" s="6"/>
      <c r="D11" s="6" t="s">
        <v>8</v>
      </c>
      <c r="E11" s="13" t="s">
        <v>14</v>
      </c>
      <c r="F11" s="13" t="s">
        <v>342</v>
      </c>
      <c r="G11" s="13" t="s">
        <v>68</v>
      </c>
      <c r="H11" s="18">
        <v>1.8</v>
      </c>
      <c r="I11" s="22" t="s">
        <v>15</v>
      </c>
      <c r="J11" s="19">
        <v>90</v>
      </c>
      <c r="K11" s="38">
        <v>90</v>
      </c>
      <c r="L11" s="6"/>
    </row>
    <row r="12" spans="1:12" ht="12.75" customHeight="1">
      <c r="A12" s="8">
        <v>10</v>
      </c>
      <c r="B12" s="21">
        <v>41068</v>
      </c>
      <c r="C12" s="6"/>
      <c r="D12" s="6" t="s">
        <v>8</v>
      </c>
      <c r="E12" s="13" t="s">
        <v>238</v>
      </c>
      <c r="F12" s="6" t="s">
        <v>343</v>
      </c>
      <c r="G12" s="26" t="s">
        <v>37</v>
      </c>
      <c r="H12" s="18">
        <v>1.7</v>
      </c>
      <c r="I12" s="10" t="s">
        <v>15</v>
      </c>
      <c r="J12" s="19">
        <v>90</v>
      </c>
      <c r="K12" s="38">
        <f>J12*H12</f>
        <v>153</v>
      </c>
      <c r="L12" s="6"/>
    </row>
    <row r="13" spans="1:12" ht="12.75" customHeight="1">
      <c r="A13" s="5">
        <v>11</v>
      </c>
      <c r="B13" s="21">
        <v>41068</v>
      </c>
      <c r="C13" s="6"/>
      <c r="D13" s="13" t="s">
        <v>8</v>
      </c>
      <c r="E13" s="13" t="s">
        <v>220</v>
      </c>
      <c r="F13" s="13" t="s">
        <v>344</v>
      </c>
      <c r="G13" s="26" t="s">
        <v>47</v>
      </c>
      <c r="H13" s="18">
        <v>1.65</v>
      </c>
      <c r="I13" s="9" t="s">
        <v>12</v>
      </c>
      <c r="J13" s="19">
        <v>90</v>
      </c>
      <c r="K13" s="38">
        <v>0</v>
      </c>
      <c r="L13" s="6"/>
    </row>
    <row r="14" spans="1:12" ht="12.75" customHeight="1">
      <c r="A14" s="8">
        <v>12</v>
      </c>
      <c r="B14" s="21">
        <v>41038</v>
      </c>
      <c r="C14" s="16"/>
      <c r="D14" s="6" t="s">
        <v>8</v>
      </c>
      <c r="E14" s="6" t="s">
        <v>345</v>
      </c>
      <c r="F14" s="6" t="s">
        <v>346</v>
      </c>
      <c r="G14" s="26" t="s">
        <v>13</v>
      </c>
      <c r="H14" s="18">
        <v>1.9</v>
      </c>
      <c r="I14" s="10" t="s">
        <v>38</v>
      </c>
      <c r="J14" s="19">
        <v>90</v>
      </c>
      <c r="K14" s="38">
        <f>J14*H14</f>
        <v>171</v>
      </c>
      <c r="L14" s="6"/>
    </row>
    <row r="15" spans="1:12" ht="12.75" customHeight="1">
      <c r="A15" s="5">
        <v>13</v>
      </c>
      <c r="B15" s="21">
        <v>41040</v>
      </c>
      <c r="C15" s="16"/>
      <c r="D15" s="6" t="s">
        <v>8</v>
      </c>
      <c r="E15" s="13" t="s">
        <v>347</v>
      </c>
      <c r="F15" s="6" t="s">
        <v>348</v>
      </c>
      <c r="G15" s="6" t="s">
        <v>349</v>
      </c>
      <c r="H15" s="18">
        <v>1.95</v>
      </c>
      <c r="I15" s="10" t="s">
        <v>350</v>
      </c>
      <c r="J15" s="19">
        <v>90</v>
      </c>
      <c r="K15" s="38">
        <f>J15*H15</f>
        <v>175.5</v>
      </c>
      <c r="L15" s="6"/>
    </row>
    <row r="16" spans="1:12" ht="12.75" customHeight="1">
      <c r="A16" s="8">
        <v>14</v>
      </c>
      <c r="B16" s="21">
        <v>41042</v>
      </c>
      <c r="C16" s="16"/>
      <c r="D16" s="6" t="s">
        <v>8</v>
      </c>
      <c r="E16" s="6" t="s">
        <v>14</v>
      </c>
      <c r="F16" s="6" t="s">
        <v>351</v>
      </c>
      <c r="G16" s="6" t="s">
        <v>52</v>
      </c>
      <c r="H16" s="18">
        <v>1.65</v>
      </c>
      <c r="I16" s="22" t="s">
        <v>57</v>
      </c>
      <c r="J16" s="19">
        <v>100</v>
      </c>
      <c r="K16" s="38">
        <v>100</v>
      </c>
      <c r="L16" s="6"/>
    </row>
    <row r="17" spans="1:12" ht="15" customHeight="1">
      <c r="A17" s="5">
        <v>15</v>
      </c>
      <c r="B17" s="21">
        <v>41053</v>
      </c>
      <c r="C17" s="16"/>
      <c r="D17" s="6" t="s">
        <v>8</v>
      </c>
      <c r="E17" s="26" t="s">
        <v>352</v>
      </c>
      <c r="F17" s="26" t="s">
        <v>353</v>
      </c>
      <c r="G17" s="6" t="s">
        <v>42</v>
      </c>
      <c r="H17" s="18">
        <v>2.05</v>
      </c>
      <c r="I17" s="9" t="s">
        <v>17</v>
      </c>
      <c r="J17" s="19">
        <v>80</v>
      </c>
      <c r="K17" s="37">
        <v>0</v>
      </c>
      <c r="L17" s="6"/>
    </row>
    <row r="18" spans="1:12" ht="12.75" customHeight="1">
      <c r="A18" s="8">
        <v>16</v>
      </c>
      <c r="B18" s="21">
        <v>41054</v>
      </c>
      <c r="C18" s="16"/>
      <c r="D18" s="6" t="s">
        <v>8</v>
      </c>
      <c r="E18" s="26" t="s">
        <v>354</v>
      </c>
      <c r="F18" s="6" t="s">
        <v>355</v>
      </c>
      <c r="G18" s="6" t="s">
        <v>63</v>
      </c>
      <c r="H18" s="18">
        <v>1.65</v>
      </c>
      <c r="I18" s="10" t="s">
        <v>50</v>
      </c>
      <c r="J18" s="19">
        <v>100</v>
      </c>
      <c r="K18" s="38">
        <v>165</v>
      </c>
      <c r="L18" s="6"/>
    </row>
    <row r="19" spans="1:12" ht="15.75" customHeight="1">
      <c r="A19" s="5">
        <v>17</v>
      </c>
      <c r="B19" s="21">
        <v>41054</v>
      </c>
      <c r="C19" s="16"/>
      <c r="D19" s="6" t="s">
        <v>8</v>
      </c>
      <c r="E19" s="6" t="s">
        <v>354</v>
      </c>
      <c r="F19" s="16" t="s">
        <v>356</v>
      </c>
      <c r="G19" s="6" t="s">
        <v>34</v>
      </c>
      <c r="H19" s="18">
        <v>1.9</v>
      </c>
      <c r="I19" s="10" t="s">
        <v>207</v>
      </c>
      <c r="J19" s="19">
        <v>90</v>
      </c>
      <c r="K19" s="38">
        <f>J19*H19</f>
        <v>171</v>
      </c>
      <c r="L19" s="6"/>
    </row>
    <row r="20" spans="1:12" ht="15.75" customHeight="1">
      <c r="A20" s="8">
        <v>18</v>
      </c>
      <c r="B20" s="21">
        <v>41054</v>
      </c>
      <c r="C20" s="15"/>
      <c r="D20" s="6" t="s">
        <v>8</v>
      </c>
      <c r="E20" s="13" t="s">
        <v>75</v>
      </c>
      <c r="F20" s="6" t="s">
        <v>357</v>
      </c>
      <c r="G20" s="6" t="s">
        <v>34</v>
      </c>
      <c r="H20" s="18">
        <v>1.9</v>
      </c>
      <c r="I20" s="9" t="s">
        <v>80</v>
      </c>
      <c r="J20" s="19">
        <v>90</v>
      </c>
      <c r="K20" s="38">
        <v>0</v>
      </c>
      <c r="L20" s="6"/>
    </row>
    <row r="21" spans="1:12" ht="15" customHeight="1">
      <c r="A21" s="5">
        <v>19</v>
      </c>
      <c r="B21" s="21"/>
      <c r="C21" s="15"/>
      <c r="D21" s="13"/>
      <c r="E21" s="13"/>
      <c r="F21" s="6"/>
      <c r="G21" s="6"/>
      <c r="H21" s="18"/>
      <c r="I21" s="10"/>
      <c r="J21" s="19"/>
      <c r="K21" s="38"/>
      <c r="L21" s="6"/>
    </row>
    <row r="22" spans="1:12" ht="12.75" hidden="1">
      <c r="A22" s="5">
        <v>20</v>
      </c>
      <c r="B22" s="20"/>
      <c r="C22" s="26"/>
      <c r="D22" s="6"/>
      <c r="E22" s="13"/>
      <c r="F22" s="7"/>
      <c r="G22" s="6"/>
      <c r="H22" s="18"/>
      <c r="I22" s="22"/>
      <c r="J22" s="19"/>
      <c r="K22" s="38"/>
      <c r="L22" s="6"/>
    </row>
    <row r="23" spans="1:12" ht="12.75" hidden="1">
      <c r="A23" s="5">
        <v>21</v>
      </c>
      <c r="B23" s="20"/>
      <c r="C23" s="26"/>
      <c r="D23" s="6"/>
      <c r="E23" s="13"/>
      <c r="F23" s="26"/>
      <c r="G23" s="14"/>
      <c r="H23" s="18"/>
      <c r="I23" s="10"/>
      <c r="J23" s="26"/>
      <c r="K23" s="38"/>
      <c r="L23" s="6"/>
    </row>
    <row r="24" spans="1:12" ht="12.75" hidden="1">
      <c r="A24" s="5">
        <v>22</v>
      </c>
      <c r="B24" s="20"/>
      <c r="C24" s="6"/>
      <c r="D24" s="6"/>
      <c r="E24" s="6"/>
      <c r="F24" s="6"/>
      <c r="G24" s="14"/>
      <c r="H24" s="18"/>
      <c r="I24" s="9"/>
      <c r="J24" s="19"/>
      <c r="K24" s="38"/>
      <c r="L24" s="6"/>
    </row>
    <row r="25" spans="1:12" ht="12.75" hidden="1">
      <c r="A25" s="5">
        <v>23</v>
      </c>
      <c r="B25" s="20"/>
      <c r="C25" s="6"/>
      <c r="D25" s="6"/>
      <c r="E25" s="6"/>
      <c r="F25" s="6"/>
      <c r="G25" s="14"/>
      <c r="H25" s="18"/>
      <c r="I25" s="10"/>
      <c r="J25" s="19"/>
      <c r="K25" s="38"/>
      <c r="L25" s="6"/>
    </row>
    <row r="26" spans="1:12" ht="12.75" hidden="1">
      <c r="A26" s="5">
        <v>24</v>
      </c>
      <c r="B26" s="20"/>
      <c r="C26" s="6"/>
      <c r="D26" s="6"/>
      <c r="E26" s="13"/>
      <c r="F26" s="6"/>
      <c r="G26" s="6"/>
      <c r="H26" s="18"/>
      <c r="I26" s="10"/>
      <c r="J26" s="19"/>
      <c r="K26" s="38"/>
      <c r="L26" s="6"/>
    </row>
    <row r="27" spans="1:11" ht="12.75" hidden="1">
      <c r="A27" s="5">
        <v>25</v>
      </c>
      <c r="B27" s="20"/>
      <c r="D27" s="6"/>
      <c r="E27" s="13"/>
      <c r="G27" s="14"/>
      <c r="H27" s="18"/>
      <c r="I27" s="22"/>
      <c r="J27" s="19"/>
      <c r="K27" s="38"/>
    </row>
    <row r="28" spans="1:11" ht="12.75" hidden="1">
      <c r="A28" s="5">
        <v>26</v>
      </c>
      <c r="B28" s="20"/>
      <c r="D28" s="6"/>
      <c r="E28" s="6"/>
      <c r="F28" s="6"/>
      <c r="G28" s="6"/>
      <c r="H28" s="18"/>
      <c r="I28" s="9"/>
      <c r="J28" s="19"/>
      <c r="K28" s="38"/>
    </row>
    <row r="29" spans="1:11" ht="12.75" hidden="1">
      <c r="A29" s="5">
        <v>27</v>
      </c>
      <c r="B29" s="20"/>
      <c r="D29" s="6"/>
      <c r="E29" s="13"/>
      <c r="F29" s="6"/>
      <c r="G29" s="14"/>
      <c r="H29" s="17"/>
      <c r="I29" s="10"/>
      <c r="J29" s="19"/>
      <c r="K29" s="38"/>
    </row>
    <row r="30" spans="1:11" ht="12.75" hidden="1">
      <c r="A30" s="5">
        <v>28</v>
      </c>
      <c r="B30" s="20"/>
      <c r="D30" s="6"/>
      <c r="E30" s="13"/>
      <c r="F30" s="6"/>
      <c r="G30" s="14"/>
      <c r="H30" s="17"/>
      <c r="I30" s="10"/>
      <c r="J30" s="19"/>
      <c r="K30" s="38"/>
    </row>
    <row r="31" spans="1:11" ht="12.75" customHeight="1" hidden="1">
      <c r="A31" s="5">
        <v>29</v>
      </c>
      <c r="B31" s="20"/>
      <c r="D31" s="6"/>
      <c r="E31" s="13"/>
      <c r="F31" s="6"/>
      <c r="G31" s="14"/>
      <c r="H31" s="17"/>
      <c r="I31" s="10"/>
      <c r="J31" s="19"/>
      <c r="K31" s="38"/>
    </row>
    <row r="32" spans="1:11" ht="12.75" hidden="1">
      <c r="A32" s="5">
        <v>30</v>
      </c>
      <c r="B32" s="20"/>
      <c r="D32" s="6"/>
      <c r="F32" s="6"/>
      <c r="G32" s="6"/>
      <c r="H32" s="17"/>
      <c r="I32" s="10"/>
      <c r="J32" s="19"/>
      <c r="K32" s="38"/>
    </row>
    <row r="33" spans="1:11" ht="12.75" hidden="1">
      <c r="A33" s="5">
        <v>31</v>
      </c>
      <c r="B33" s="20"/>
      <c r="C33" s="6"/>
      <c r="D33" s="6"/>
      <c r="E33" s="6"/>
      <c r="F33" s="6"/>
      <c r="G33" s="6"/>
      <c r="H33" s="17"/>
      <c r="I33" s="9"/>
      <c r="J33" s="19"/>
      <c r="K33" s="38"/>
    </row>
    <row r="34" spans="1:11" ht="12.75" hidden="1">
      <c r="A34" s="5">
        <v>32</v>
      </c>
      <c r="B34" s="20"/>
      <c r="C34" s="6"/>
      <c r="D34" s="6"/>
      <c r="E34" s="6"/>
      <c r="F34" s="6"/>
      <c r="G34" s="6"/>
      <c r="H34" s="17"/>
      <c r="I34" s="9"/>
      <c r="J34" s="19"/>
      <c r="K34" s="38"/>
    </row>
    <row r="35" spans="1:11" ht="12.75" hidden="1">
      <c r="A35" s="5">
        <v>33</v>
      </c>
      <c r="B35" s="20"/>
      <c r="C35" s="6"/>
      <c r="D35" s="6"/>
      <c r="E35" s="6"/>
      <c r="F35" s="6"/>
      <c r="G35" s="6"/>
      <c r="H35" s="17"/>
      <c r="I35" s="10"/>
      <c r="J35" s="19"/>
      <c r="K35" s="38"/>
    </row>
    <row r="36" spans="1:11" ht="12.75" hidden="1">
      <c r="A36" s="5">
        <v>34</v>
      </c>
      <c r="B36" s="20"/>
      <c r="C36" s="6"/>
      <c r="D36" s="6"/>
      <c r="E36" s="6"/>
      <c r="F36" s="6"/>
      <c r="G36" s="6"/>
      <c r="H36" s="17"/>
      <c r="I36" s="10"/>
      <c r="J36" s="19"/>
      <c r="K36" s="38"/>
    </row>
    <row r="37" spans="1:11" ht="12.75" hidden="1">
      <c r="A37" s="5">
        <v>35</v>
      </c>
      <c r="B37" s="20"/>
      <c r="C37" s="6"/>
      <c r="D37" s="6"/>
      <c r="E37" s="6"/>
      <c r="F37" s="6"/>
      <c r="G37" s="6"/>
      <c r="H37" s="17"/>
      <c r="I37" s="9"/>
      <c r="J37" s="19"/>
      <c r="K37" s="38"/>
    </row>
    <row r="38" spans="1:11" ht="12.75" hidden="1">
      <c r="A38" s="5">
        <v>36</v>
      </c>
      <c r="B38" s="20"/>
      <c r="C38" s="6"/>
      <c r="D38" s="6"/>
      <c r="E38" s="6"/>
      <c r="F38" s="6"/>
      <c r="G38" s="36"/>
      <c r="H38" s="17"/>
      <c r="I38" s="10"/>
      <c r="J38" s="19"/>
      <c r="K38" s="38"/>
    </row>
    <row r="39" spans="1:11" ht="12.75" hidden="1">
      <c r="A39" s="5">
        <v>37</v>
      </c>
      <c r="B39" s="20"/>
      <c r="C39" s="6"/>
      <c r="D39" s="6"/>
      <c r="E39" s="6"/>
      <c r="F39" s="6"/>
      <c r="G39" s="6"/>
      <c r="H39" s="17"/>
      <c r="I39" s="9"/>
      <c r="J39" s="19"/>
      <c r="K39" s="38"/>
    </row>
    <row r="40" spans="1:11" ht="12.75" hidden="1">
      <c r="A40" s="5">
        <v>38</v>
      </c>
      <c r="B40" s="20"/>
      <c r="C40" s="6"/>
      <c r="D40" s="6"/>
      <c r="E40" s="6"/>
      <c r="F40" s="6"/>
      <c r="G40" s="6"/>
      <c r="H40" s="17"/>
      <c r="I40" s="10"/>
      <c r="J40" s="19"/>
      <c r="K40" s="38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17"/>
      <c r="I41" s="22"/>
      <c r="J41" s="19"/>
      <c r="K41" s="38"/>
    </row>
    <row r="42" spans="1:11" ht="12.75" hidden="1">
      <c r="A42" s="5">
        <v>40</v>
      </c>
      <c r="B42" s="20"/>
      <c r="C42" s="6"/>
      <c r="D42" s="6"/>
      <c r="E42" s="6"/>
      <c r="F42" s="6"/>
      <c r="G42" s="6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18</v>
      </c>
      <c r="J62" s="87" t="s">
        <v>29</v>
      </c>
      <c r="K62" s="87"/>
      <c r="L62" s="30">
        <f>MAX(H3:H56)</f>
        <v>2.25</v>
      </c>
    </row>
    <row r="63" spans="2:12" ht="12.75">
      <c r="B63" s="88" t="s">
        <v>10</v>
      </c>
      <c r="C63" s="88"/>
      <c r="D63" s="11">
        <f>D62-SUM(J3:J62)+SUM(K3:K62)</f>
        <v>1213</v>
      </c>
      <c r="E63" s="23">
        <f>E62*D64/100+E62</f>
        <v>36390</v>
      </c>
      <c r="G63" s="87" t="s">
        <v>27</v>
      </c>
      <c r="H63" s="87"/>
      <c r="I63" s="29">
        <f>I62-I64-I65</f>
        <v>10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21.3</v>
      </c>
      <c r="E64" s="24">
        <f>D64</f>
        <v>21.3</v>
      </c>
      <c r="G64" s="89" t="s">
        <v>24</v>
      </c>
      <c r="H64" s="89"/>
      <c r="I64" s="27">
        <f>COUNTIF(K3:K56,0)</f>
        <v>6</v>
      </c>
      <c r="J64" s="87" t="s">
        <v>30</v>
      </c>
      <c r="K64" s="87"/>
      <c r="L64" s="30">
        <f>AVERAGE(H3:H56)</f>
        <v>1.7999999999999996</v>
      </c>
    </row>
    <row r="65" spans="2:9" ht="12.75">
      <c r="B65" s="25" t="s">
        <v>18</v>
      </c>
      <c r="C65" s="25"/>
      <c r="D65" s="25">
        <f>D63-D62</f>
        <v>213</v>
      </c>
      <c r="E65" s="25">
        <f>E63-E62</f>
        <v>6390</v>
      </c>
      <c r="G65" s="92" t="s">
        <v>25</v>
      </c>
      <c r="H65" s="92"/>
      <c r="I65" s="28">
        <v>2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G92" sqref="G92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391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41061</v>
      </c>
      <c r="C3" s="6"/>
      <c r="D3" s="6" t="s">
        <v>8</v>
      </c>
      <c r="E3" s="13" t="s">
        <v>358</v>
      </c>
      <c r="F3" s="6" t="s">
        <v>359</v>
      </c>
      <c r="G3" s="6" t="s">
        <v>42</v>
      </c>
      <c r="H3" s="17">
        <v>1.85</v>
      </c>
      <c r="I3" s="9" t="s">
        <v>17</v>
      </c>
      <c r="J3" s="6">
        <v>90</v>
      </c>
      <c r="K3" s="37">
        <v>0</v>
      </c>
      <c r="L3" s="6"/>
    </row>
    <row r="4" spans="1:12" ht="12.75">
      <c r="A4" s="8">
        <v>2</v>
      </c>
      <c r="B4" s="21">
        <v>41064</v>
      </c>
      <c r="C4" s="6"/>
      <c r="D4" s="6" t="s">
        <v>8</v>
      </c>
      <c r="E4" s="6" t="s">
        <v>360</v>
      </c>
      <c r="F4" s="6" t="s">
        <v>361</v>
      </c>
      <c r="G4" s="26" t="s">
        <v>39</v>
      </c>
      <c r="H4" s="17">
        <v>1.7</v>
      </c>
      <c r="I4" s="9" t="s">
        <v>207</v>
      </c>
      <c r="J4" s="6">
        <v>90</v>
      </c>
      <c r="K4" s="37">
        <v>0</v>
      </c>
      <c r="L4" s="6"/>
    </row>
    <row r="5" spans="1:12" ht="12.75">
      <c r="A5" s="5">
        <v>3</v>
      </c>
      <c r="B5" s="21">
        <v>41066</v>
      </c>
      <c r="C5" s="6"/>
      <c r="D5" s="6" t="s">
        <v>43</v>
      </c>
      <c r="E5" s="6" t="s">
        <v>362</v>
      </c>
      <c r="F5" s="6" t="s">
        <v>363</v>
      </c>
      <c r="G5" s="6" t="s">
        <v>39</v>
      </c>
      <c r="H5" s="17">
        <v>1.57</v>
      </c>
      <c r="I5" s="10" t="s">
        <v>251</v>
      </c>
      <c r="J5" s="26">
        <v>100</v>
      </c>
      <c r="K5" s="37">
        <v>157</v>
      </c>
      <c r="L5" s="6"/>
    </row>
    <row r="6" spans="1:12" ht="12.75">
      <c r="A6" s="8">
        <v>4</v>
      </c>
      <c r="B6" s="21">
        <v>41068</v>
      </c>
      <c r="C6" s="6"/>
      <c r="D6" s="6" t="s">
        <v>43</v>
      </c>
      <c r="E6" s="6" t="s">
        <v>362</v>
      </c>
      <c r="F6" s="6" t="s">
        <v>364</v>
      </c>
      <c r="G6" s="6" t="s">
        <v>365</v>
      </c>
      <c r="H6" s="40">
        <v>1.63</v>
      </c>
      <c r="I6" s="10" t="s">
        <v>54</v>
      </c>
      <c r="J6" s="41">
        <v>100</v>
      </c>
      <c r="K6" s="37">
        <v>163</v>
      </c>
      <c r="L6" s="6"/>
    </row>
    <row r="7" spans="1:12" ht="12.75">
      <c r="A7" s="5">
        <v>5</v>
      </c>
      <c r="B7" s="21">
        <v>41068</v>
      </c>
      <c r="C7" s="6"/>
      <c r="D7" s="39" t="s">
        <v>8</v>
      </c>
      <c r="E7" s="6" t="s">
        <v>366</v>
      </c>
      <c r="F7" s="6" t="s">
        <v>367</v>
      </c>
      <c r="G7" s="6" t="s">
        <v>231</v>
      </c>
      <c r="H7" s="40">
        <v>1.85</v>
      </c>
      <c r="I7" s="22" t="s">
        <v>17</v>
      </c>
      <c r="J7" s="41">
        <v>90</v>
      </c>
      <c r="K7" s="6">
        <v>90</v>
      </c>
      <c r="L7" s="6"/>
    </row>
    <row r="8" spans="1:12" ht="14.25" customHeight="1">
      <c r="A8" s="8">
        <v>6</v>
      </c>
      <c r="B8" s="21">
        <v>41070</v>
      </c>
      <c r="C8" s="6"/>
      <c r="D8" s="6" t="s">
        <v>8</v>
      </c>
      <c r="E8" s="6" t="s">
        <v>366</v>
      </c>
      <c r="F8" s="6" t="s">
        <v>368</v>
      </c>
      <c r="G8" s="26" t="s">
        <v>48</v>
      </c>
      <c r="H8" s="17">
        <v>1.55</v>
      </c>
      <c r="I8" s="10" t="s">
        <v>251</v>
      </c>
      <c r="J8" s="6">
        <v>100</v>
      </c>
      <c r="K8" s="37">
        <v>155</v>
      </c>
      <c r="L8" s="6"/>
    </row>
    <row r="9" spans="1:12" ht="12.75">
      <c r="A9" s="5">
        <v>7</v>
      </c>
      <c r="B9" s="21">
        <v>41071</v>
      </c>
      <c r="C9" s="6"/>
      <c r="D9" s="6" t="s">
        <v>8</v>
      </c>
      <c r="E9" s="6" t="s">
        <v>366</v>
      </c>
      <c r="F9" s="6" t="s">
        <v>369</v>
      </c>
      <c r="G9" s="6" t="s">
        <v>34</v>
      </c>
      <c r="H9" s="17">
        <v>1.97</v>
      </c>
      <c r="I9" s="10" t="s">
        <v>45</v>
      </c>
      <c r="J9" s="6">
        <v>90</v>
      </c>
      <c r="K9" s="37">
        <f>J9*H9</f>
        <v>177.3</v>
      </c>
      <c r="L9" s="6"/>
    </row>
    <row r="10" spans="1:12" ht="12.75">
      <c r="A10" s="8">
        <v>8</v>
      </c>
      <c r="B10" s="21">
        <v>41072</v>
      </c>
      <c r="C10" s="6"/>
      <c r="D10" s="6" t="s">
        <v>8</v>
      </c>
      <c r="E10" s="6" t="s">
        <v>366</v>
      </c>
      <c r="F10" s="6" t="s">
        <v>370</v>
      </c>
      <c r="G10" s="6" t="s">
        <v>48</v>
      </c>
      <c r="H10" s="17">
        <v>1.6</v>
      </c>
      <c r="I10" s="42" t="s">
        <v>17</v>
      </c>
      <c r="J10" s="6">
        <v>100</v>
      </c>
      <c r="K10" s="37">
        <v>100</v>
      </c>
      <c r="L10" s="6"/>
    </row>
    <row r="11" spans="1:12" ht="12.75">
      <c r="A11" s="5">
        <v>9</v>
      </c>
      <c r="B11" s="21">
        <v>41073</v>
      </c>
      <c r="C11" s="6"/>
      <c r="D11" s="6" t="s">
        <v>8</v>
      </c>
      <c r="E11" s="13" t="s">
        <v>366</v>
      </c>
      <c r="F11" s="13" t="s">
        <v>371</v>
      </c>
      <c r="G11" s="13" t="s">
        <v>39</v>
      </c>
      <c r="H11" s="18">
        <v>1.9</v>
      </c>
      <c r="I11" s="10" t="s">
        <v>61</v>
      </c>
      <c r="J11" s="19">
        <v>90</v>
      </c>
      <c r="K11" s="38">
        <f>J11*H11</f>
        <v>171</v>
      </c>
      <c r="L11" s="6"/>
    </row>
    <row r="12" spans="1:12" ht="12.75" customHeight="1">
      <c r="A12" s="8">
        <v>10</v>
      </c>
      <c r="B12" s="21">
        <v>41078</v>
      </c>
      <c r="C12" s="6"/>
      <c r="D12" s="6" t="s">
        <v>8</v>
      </c>
      <c r="E12" s="13" t="s">
        <v>366</v>
      </c>
      <c r="F12" s="6" t="s">
        <v>372</v>
      </c>
      <c r="G12" s="26" t="s">
        <v>373</v>
      </c>
      <c r="H12" s="18">
        <v>1.85</v>
      </c>
      <c r="I12" s="10" t="s">
        <v>15</v>
      </c>
      <c r="J12" s="19">
        <v>90</v>
      </c>
      <c r="K12" s="38">
        <f>90*1.85</f>
        <v>166.5</v>
      </c>
      <c r="L12" s="6"/>
    </row>
    <row r="13" spans="1:12" ht="12.75" customHeight="1">
      <c r="A13" s="5">
        <v>11</v>
      </c>
      <c r="B13" s="21">
        <v>41083</v>
      </c>
      <c r="C13" s="6"/>
      <c r="D13" s="13" t="s">
        <v>8</v>
      </c>
      <c r="E13" s="13" t="s">
        <v>366</v>
      </c>
      <c r="F13" s="13" t="s">
        <v>374</v>
      </c>
      <c r="G13" s="26" t="s">
        <v>44</v>
      </c>
      <c r="H13" s="18">
        <v>1.6</v>
      </c>
      <c r="I13" s="10" t="s">
        <v>15</v>
      </c>
      <c r="J13" s="19">
        <v>100</v>
      </c>
      <c r="K13" s="38">
        <v>160</v>
      </c>
      <c r="L13" s="6"/>
    </row>
    <row r="14" spans="1:12" ht="12.75" customHeight="1">
      <c r="A14" s="8">
        <v>12</v>
      </c>
      <c r="B14" s="21">
        <v>41085</v>
      </c>
      <c r="C14" s="16"/>
      <c r="D14" s="6" t="s">
        <v>43</v>
      </c>
      <c r="E14" s="6" t="s">
        <v>375</v>
      </c>
      <c r="F14" s="6" t="s">
        <v>376</v>
      </c>
      <c r="G14" s="26" t="s">
        <v>377</v>
      </c>
      <c r="H14" s="18">
        <v>1.85</v>
      </c>
      <c r="I14" s="10" t="s">
        <v>378</v>
      </c>
      <c r="J14" s="19">
        <v>90</v>
      </c>
      <c r="K14" s="38">
        <f>J14*H14</f>
        <v>166.5</v>
      </c>
      <c r="L14" s="6"/>
    </row>
    <row r="15" spans="1:12" ht="12.75" customHeight="1">
      <c r="A15" s="5">
        <v>13</v>
      </c>
      <c r="B15" s="21">
        <v>41085</v>
      </c>
      <c r="C15" s="16"/>
      <c r="D15" s="6" t="s">
        <v>43</v>
      </c>
      <c r="E15" s="13" t="s">
        <v>375</v>
      </c>
      <c r="F15" s="6" t="s">
        <v>379</v>
      </c>
      <c r="G15" s="6" t="s">
        <v>380</v>
      </c>
      <c r="H15" s="18">
        <v>1.73</v>
      </c>
      <c r="I15" s="10" t="s">
        <v>381</v>
      </c>
      <c r="J15" s="19">
        <v>90</v>
      </c>
      <c r="K15" s="38">
        <f>J15*H15</f>
        <v>155.7</v>
      </c>
      <c r="L15" s="6"/>
    </row>
    <row r="16" spans="1:12" ht="12.75" customHeight="1">
      <c r="A16" s="8">
        <v>14</v>
      </c>
      <c r="B16" s="21">
        <v>41086</v>
      </c>
      <c r="C16" s="16"/>
      <c r="D16" s="6" t="s">
        <v>43</v>
      </c>
      <c r="E16" s="6" t="s">
        <v>382</v>
      </c>
      <c r="F16" s="6" t="s">
        <v>383</v>
      </c>
      <c r="G16" s="6" t="s">
        <v>136</v>
      </c>
      <c r="H16" s="18">
        <v>1.9</v>
      </c>
      <c r="I16" s="10" t="s">
        <v>384</v>
      </c>
      <c r="J16" s="19">
        <v>90</v>
      </c>
      <c r="K16" s="38">
        <f>J16*H16</f>
        <v>171</v>
      </c>
      <c r="L16" s="6"/>
    </row>
    <row r="17" spans="1:12" ht="15" customHeight="1">
      <c r="A17" s="5">
        <v>15</v>
      </c>
      <c r="B17" s="21">
        <v>41087</v>
      </c>
      <c r="C17" s="16"/>
      <c r="D17" s="6" t="s">
        <v>8</v>
      </c>
      <c r="E17" s="26" t="s">
        <v>385</v>
      </c>
      <c r="F17" s="26" t="s">
        <v>386</v>
      </c>
      <c r="G17" s="6" t="s">
        <v>47</v>
      </c>
      <c r="H17" s="18">
        <v>1.6</v>
      </c>
      <c r="I17" s="10" t="s">
        <v>45</v>
      </c>
      <c r="J17" s="19">
        <v>100</v>
      </c>
      <c r="K17" s="37">
        <v>160</v>
      </c>
      <c r="L17" s="6"/>
    </row>
    <row r="18" spans="1:12" ht="12.75" customHeight="1">
      <c r="A18" s="8">
        <v>16</v>
      </c>
      <c r="B18" s="21">
        <v>41088</v>
      </c>
      <c r="C18" s="16"/>
      <c r="D18" s="6" t="s">
        <v>43</v>
      </c>
      <c r="E18" s="26" t="s">
        <v>375</v>
      </c>
      <c r="F18" s="6" t="s">
        <v>387</v>
      </c>
      <c r="G18" s="6" t="s">
        <v>39</v>
      </c>
      <c r="H18" s="18">
        <v>1.7</v>
      </c>
      <c r="I18" s="9" t="s">
        <v>54</v>
      </c>
      <c r="J18" s="19">
        <v>90</v>
      </c>
      <c r="K18" s="38">
        <v>0</v>
      </c>
      <c r="L18" s="6"/>
    </row>
    <row r="19" spans="1:12" ht="12" customHeight="1">
      <c r="A19" s="5">
        <v>17</v>
      </c>
      <c r="B19" s="21">
        <v>41088</v>
      </c>
      <c r="C19" s="16"/>
      <c r="D19" s="6" t="s">
        <v>8</v>
      </c>
      <c r="E19" s="6" t="s">
        <v>366</v>
      </c>
      <c r="F19" s="16" t="s">
        <v>388</v>
      </c>
      <c r="G19" s="6" t="s">
        <v>260</v>
      </c>
      <c r="H19" s="18">
        <v>1.65</v>
      </c>
      <c r="I19" s="10" t="s">
        <v>59</v>
      </c>
      <c r="J19" s="19">
        <v>100</v>
      </c>
      <c r="K19" s="38">
        <v>165</v>
      </c>
      <c r="L19" s="6"/>
    </row>
    <row r="20" spans="1:12" ht="15.75" customHeight="1">
      <c r="A20" s="8">
        <v>18</v>
      </c>
      <c r="B20" s="21">
        <v>41089</v>
      </c>
      <c r="C20" s="15"/>
      <c r="D20" s="6" t="s">
        <v>8</v>
      </c>
      <c r="E20" s="13" t="s">
        <v>389</v>
      </c>
      <c r="F20" s="6" t="s">
        <v>390</v>
      </c>
      <c r="G20" s="6" t="s">
        <v>52</v>
      </c>
      <c r="H20" s="18">
        <v>1.75</v>
      </c>
      <c r="I20" s="22" t="s">
        <v>59</v>
      </c>
      <c r="J20" s="19">
        <v>90</v>
      </c>
      <c r="K20" s="38">
        <v>90</v>
      </c>
      <c r="L20" s="6"/>
    </row>
    <row r="21" spans="1:12" ht="15" customHeight="1">
      <c r="A21" s="5">
        <v>19</v>
      </c>
      <c r="B21" s="21"/>
      <c r="C21" s="15"/>
      <c r="D21" s="13"/>
      <c r="E21" s="13"/>
      <c r="F21" s="6"/>
      <c r="G21" s="6"/>
      <c r="H21" s="18"/>
      <c r="I21" s="10"/>
      <c r="J21" s="19"/>
      <c r="K21" s="38"/>
      <c r="L21" s="6"/>
    </row>
    <row r="22" spans="1:12" ht="12.75" hidden="1">
      <c r="A22" s="5">
        <v>20</v>
      </c>
      <c r="B22" s="20"/>
      <c r="C22" s="26"/>
      <c r="D22" s="6"/>
      <c r="E22" s="13"/>
      <c r="F22" s="7"/>
      <c r="G22" s="6"/>
      <c r="H22" s="18"/>
      <c r="I22" s="22"/>
      <c r="J22" s="19"/>
      <c r="K22" s="38"/>
      <c r="L22" s="6"/>
    </row>
    <row r="23" spans="1:12" ht="12.75" hidden="1">
      <c r="A23" s="5">
        <v>21</v>
      </c>
      <c r="B23" s="20"/>
      <c r="C23" s="26"/>
      <c r="D23" s="6"/>
      <c r="E23" s="13"/>
      <c r="F23" s="26"/>
      <c r="G23" s="14"/>
      <c r="H23" s="18"/>
      <c r="I23" s="10"/>
      <c r="J23" s="26"/>
      <c r="K23" s="38"/>
      <c r="L23" s="6"/>
    </row>
    <row r="24" spans="1:12" ht="12.75" hidden="1">
      <c r="A24" s="5">
        <v>22</v>
      </c>
      <c r="B24" s="20"/>
      <c r="C24" s="6"/>
      <c r="D24" s="6"/>
      <c r="E24" s="6"/>
      <c r="F24" s="6"/>
      <c r="G24" s="14"/>
      <c r="H24" s="18"/>
      <c r="I24" s="9"/>
      <c r="J24" s="19"/>
      <c r="K24" s="38"/>
      <c r="L24" s="6"/>
    </row>
    <row r="25" spans="1:12" ht="12.75" hidden="1">
      <c r="A25" s="5">
        <v>23</v>
      </c>
      <c r="B25" s="20"/>
      <c r="C25" s="6"/>
      <c r="D25" s="6"/>
      <c r="E25" s="6"/>
      <c r="F25" s="6"/>
      <c r="G25" s="14"/>
      <c r="H25" s="18"/>
      <c r="I25" s="10"/>
      <c r="J25" s="19"/>
      <c r="K25" s="38"/>
      <c r="L25" s="6"/>
    </row>
    <row r="26" spans="1:12" ht="12.75" hidden="1">
      <c r="A26" s="5">
        <v>24</v>
      </c>
      <c r="B26" s="20"/>
      <c r="C26" s="6"/>
      <c r="D26" s="6"/>
      <c r="E26" s="13"/>
      <c r="F26" s="6"/>
      <c r="G26" s="6"/>
      <c r="H26" s="18"/>
      <c r="I26" s="10"/>
      <c r="J26" s="19"/>
      <c r="K26" s="38"/>
      <c r="L26" s="6"/>
    </row>
    <row r="27" spans="1:11" ht="12.75" hidden="1">
      <c r="A27" s="5">
        <v>25</v>
      </c>
      <c r="B27" s="20"/>
      <c r="D27" s="6"/>
      <c r="E27" s="13"/>
      <c r="G27" s="14"/>
      <c r="H27" s="18"/>
      <c r="I27" s="22"/>
      <c r="J27" s="19"/>
      <c r="K27" s="38"/>
    </row>
    <row r="28" spans="1:11" ht="12.75" hidden="1">
      <c r="A28" s="5">
        <v>26</v>
      </c>
      <c r="B28" s="20"/>
      <c r="D28" s="6"/>
      <c r="E28" s="6"/>
      <c r="F28" s="6"/>
      <c r="G28" s="6"/>
      <c r="H28" s="18"/>
      <c r="I28" s="9"/>
      <c r="J28" s="19"/>
      <c r="K28" s="38"/>
    </row>
    <row r="29" spans="1:11" ht="12.75" hidden="1">
      <c r="A29" s="5">
        <v>27</v>
      </c>
      <c r="B29" s="20"/>
      <c r="D29" s="6"/>
      <c r="E29" s="13"/>
      <c r="F29" s="6"/>
      <c r="G29" s="14"/>
      <c r="H29" s="17"/>
      <c r="I29" s="10"/>
      <c r="J29" s="19"/>
      <c r="K29" s="38"/>
    </row>
    <row r="30" spans="1:11" ht="12.75" hidden="1">
      <c r="A30" s="5">
        <v>28</v>
      </c>
      <c r="B30" s="20"/>
      <c r="D30" s="6"/>
      <c r="E30" s="13"/>
      <c r="F30" s="6"/>
      <c r="G30" s="14"/>
      <c r="H30" s="17"/>
      <c r="I30" s="10"/>
      <c r="J30" s="19"/>
      <c r="K30" s="38"/>
    </row>
    <row r="31" spans="1:11" ht="12.75" customHeight="1" hidden="1">
      <c r="A31" s="5">
        <v>29</v>
      </c>
      <c r="B31" s="20"/>
      <c r="D31" s="6"/>
      <c r="E31" s="13"/>
      <c r="F31" s="6"/>
      <c r="G31" s="14"/>
      <c r="H31" s="17"/>
      <c r="I31" s="10"/>
      <c r="J31" s="19"/>
      <c r="K31" s="38"/>
    </row>
    <row r="32" spans="1:11" ht="12.75" hidden="1">
      <c r="A32" s="5">
        <v>30</v>
      </c>
      <c r="B32" s="20"/>
      <c r="D32" s="6"/>
      <c r="F32" s="6"/>
      <c r="G32" s="6"/>
      <c r="H32" s="17"/>
      <c r="I32" s="10"/>
      <c r="J32" s="19"/>
      <c r="K32" s="38"/>
    </row>
    <row r="33" spans="1:11" ht="12.75" hidden="1">
      <c r="A33" s="5">
        <v>31</v>
      </c>
      <c r="B33" s="20"/>
      <c r="C33" s="6"/>
      <c r="D33" s="6"/>
      <c r="E33" s="6"/>
      <c r="F33" s="6"/>
      <c r="G33" s="6"/>
      <c r="H33" s="17"/>
      <c r="I33" s="9"/>
      <c r="J33" s="19"/>
      <c r="K33" s="38"/>
    </row>
    <row r="34" spans="1:11" ht="12.75" hidden="1">
      <c r="A34" s="5">
        <v>32</v>
      </c>
      <c r="B34" s="20"/>
      <c r="C34" s="6"/>
      <c r="D34" s="6"/>
      <c r="E34" s="6"/>
      <c r="F34" s="6"/>
      <c r="G34" s="6"/>
      <c r="H34" s="17"/>
      <c r="I34" s="9"/>
      <c r="J34" s="19"/>
      <c r="K34" s="38"/>
    </row>
    <row r="35" spans="1:11" ht="12.75" hidden="1">
      <c r="A35" s="5">
        <v>33</v>
      </c>
      <c r="B35" s="20"/>
      <c r="C35" s="6"/>
      <c r="D35" s="6"/>
      <c r="E35" s="6"/>
      <c r="F35" s="6"/>
      <c r="G35" s="6"/>
      <c r="H35" s="17"/>
      <c r="I35" s="10"/>
      <c r="J35" s="19"/>
      <c r="K35" s="38"/>
    </row>
    <row r="36" spans="1:11" ht="12.75" hidden="1">
      <c r="A36" s="5">
        <v>34</v>
      </c>
      <c r="B36" s="20"/>
      <c r="C36" s="6"/>
      <c r="D36" s="6"/>
      <c r="E36" s="6"/>
      <c r="F36" s="6"/>
      <c r="G36" s="6"/>
      <c r="H36" s="17"/>
      <c r="I36" s="10"/>
      <c r="J36" s="19"/>
      <c r="K36" s="38"/>
    </row>
    <row r="37" spans="1:11" ht="12.75" hidden="1">
      <c r="A37" s="5">
        <v>35</v>
      </c>
      <c r="B37" s="20"/>
      <c r="C37" s="6"/>
      <c r="D37" s="6"/>
      <c r="E37" s="6"/>
      <c r="F37" s="6"/>
      <c r="G37" s="6"/>
      <c r="H37" s="17"/>
      <c r="I37" s="9"/>
      <c r="J37" s="19"/>
      <c r="K37" s="38"/>
    </row>
    <row r="38" spans="1:11" ht="12.75" hidden="1">
      <c r="A38" s="5">
        <v>36</v>
      </c>
      <c r="B38" s="20"/>
      <c r="C38" s="6"/>
      <c r="D38" s="6"/>
      <c r="E38" s="6"/>
      <c r="F38" s="6"/>
      <c r="G38" s="36"/>
      <c r="H38" s="17"/>
      <c r="I38" s="10"/>
      <c r="J38" s="19"/>
      <c r="K38" s="38"/>
    </row>
    <row r="39" spans="1:11" ht="12.75" hidden="1">
      <c r="A39" s="5">
        <v>37</v>
      </c>
      <c r="B39" s="20"/>
      <c r="C39" s="6"/>
      <c r="D39" s="6"/>
      <c r="E39" s="6"/>
      <c r="F39" s="6"/>
      <c r="G39" s="6"/>
      <c r="H39" s="17"/>
      <c r="I39" s="9"/>
      <c r="J39" s="19"/>
      <c r="K39" s="38"/>
    </row>
    <row r="40" spans="1:11" ht="12.75" hidden="1">
      <c r="A40" s="5">
        <v>38</v>
      </c>
      <c r="B40" s="20"/>
      <c r="C40" s="6"/>
      <c r="D40" s="6"/>
      <c r="E40" s="6"/>
      <c r="F40" s="6"/>
      <c r="G40" s="6"/>
      <c r="H40" s="17"/>
      <c r="I40" s="10"/>
      <c r="J40" s="19"/>
      <c r="K40" s="38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17"/>
      <c r="I41" s="22"/>
      <c r="J41" s="19"/>
      <c r="K41" s="38"/>
    </row>
    <row r="42" spans="1:11" ht="12.75" hidden="1">
      <c r="A42" s="5">
        <v>40</v>
      </c>
      <c r="B42" s="20"/>
      <c r="C42" s="6"/>
      <c r="D42" s="6"/>
      <c r="E42" s="6"/>
      <c r="F42" s="6"/>
      <c r="G42" s="6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18</v>
      </c>
      <c r="J62" s="87" t="s">
        <v>29</v>
      </c>
      <c r="K62" s="87"/>
      <c r="L62" s="30">
        <f>MAX(H3:H56)</f>
        <v>1.97</v>
      </c>
    </row>
    <row r="63" spans="2:12" ht="12.75">
      <c r="B63" s="88" t="s">
        <v>10</v>
      </c>
      <c r="C63" s="88"/>
      <c r="D63" s="11">
        <f>D62-SUM(J3:J62)+SUM(K3:K62)</f>
        <v>1558</v>
      </c>
      <c r="E63" s="23">
        <f>E62*D64/100+E62</f>
        <v>46740</v>
      </c>
      <c r="G63" s="87" t="s">
        <v>27</v>
      </c>
      <c r="H63" s="87"/>
      <c r="I63" s="29">
        <f>I62-I64-I65</f>
        <v>12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55.800000000000004</v>
      </c>
      <c r="E64" s="24">
        <f>D64</f>
        <v>55.800000000000004</v>
      </c>
      <c r="G64" s="89" t="s">
        <v>24</v>
      </c>
      <c r="H64" s="89"/>
      <c r="I64" s="27">
        <f>COUNTIF(K3:K56,0)</f>
        <v>3</v>
      </c>
      <c r="J64" s="87" t="s">
        <v>30</v>
      </c>
      <c r="K64" s="87"/>
      <c r="L64" s="30">
        <f>AVERAGE(H3:H56)</f>
        <v>1.7361111111111114</v>
      </c>
    </row>
    <row r="65" spans="2:9" ht="12.75">
      <c r="B65" s="25" t="s">
        <v>18</v>
      </c>
      <c r="C65" s="25"/>
      <c r="D65" s="25">
        <f>D63-D62</f>
        <v>558</v>
      </c>
      <c r="E65" s="25">
        <f>E63-E62</f>
        <v>16740</v>
      </c>
      <c r="G65" s="92" t="s">
        <v>25</v>
      </c>
      <c r="H65" s="92"/>
      <c r="I65" s="28">
        <v>3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G65:H65"/>
    <mergeCell ref="A67:E67"/>
    <mergeCell ref="B63:C63"/>
    <mergeCell ref="G63:H63"/>
    <mergeCell ref="J63:K63"/>
    <mergeCell ref="B64:C64"/>
    <mergeCell ref="G64:H64"/>
    <mergeCell ref="J64:K64"/>
    <mergeCell ref="A1:I1"/>
    <mergeCell ref="B62:C62"/>
    <mergeCell ref="G62:H62"/>
    <mergeCell ref="J62:K62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G75" sqref="A1:IV16384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416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41091</v>
      </c>
      <c r="C3" s="6"/>
      <c r="D3" s="6" t="s">
        <v>8</v>
      </c>
      <c r="E3" s="13" t="s">
        <v>366</v>
      </c>
      <c r="F3" s="6" t="s">
        <v>392</v>
      </c>
      <c r="G3" s="6" t="s">
        <v>393</v>
      </c>
      <c r="H3" s="17">
        <v>1.8</v>
      </c>
      <c r="I3" s="9" t="s">
        <v>394</v>
      </c>
      <c r="J3" s="6">
        <v>90</v>
      </c>
      <c r="K3" s="37">
        <v>0</v>
      </c>
      <c r="L3" s="6"/>
    </row>
    <row r="4" spans="1:12" ht="12.75">
      <c r="A4" s="8">
        <v>2</v>
      </c>
      <c r="B4" s="21">
        <v>41092</v>
      </c>
      <c r="C4" s="6"/>
      <c r="D4" s="6" t="s">
        <v>8</v>
      </c>
      <c r="E4" s="6" t="s">
        <v>395</v>
      </c>
      <c r="F4" s="6" t="s">
        <v>396</v>
      </c>
      <c r="G4" s="26" t="s">
        <v>178</v>
      </c>
      <c r="H4" s="17">
        <v>1.6</v>
      </c>
      <c r="I4" s="10" t="s">
        <v>17</v>
      </c>
      <c r="J4" s="6">
        <v>100</v>
      </c>
      <c r="K4" s="37">
        <v>160</v>
      </c>
      <c r="L4" s="6"/>
    </row>
    <row r="5" spans="1:12" ht="12.75">
      <c r="A5" s="5">
        <v>3</v>
      </c>
      <c r="B5" s="21">
        <v>41094</v>
      </c>
      <c r="C5" s="6"/>
      <c r="D5" s="6" t="s">
        <v>8</v>
      </c>
      <c r="E5" s="6" t="s">
        <v>352</v>
      </c>
      <c r="F5" s="6" t="s">
        <v>397</v>
      </c>
      <c r="G5" s="6" t="s">
        <v>48</v>
      </c>
      <c r="H5" s="17">
        <v>1.8</v>
      </c>
      <c r="I5" s="9" t="s">
        <v>45</v>
      </c>
      <c r="J5" s="26">
        <v>90</v>
      </c>
      <c r="K5" s="37">
        <v>0</v>
      </c>
      <c r="L5" s="6"/>
    </row>
    <row r="6" spans="1:12" ht="12.75">
      <c r="A6" s="8">
        <v>4</v>
      </c>
      <c r="B6" s="21">
        <v>41095</v>
      </c>
      <c r="C6" s="6"/>
      <c r="D6" s="6" t="s">
        <v>8</v>
      </c>
      <c r="E6" s="6" t="s">
        <v>194</v>
      </c>
      <c r="F6" s="6" t="s">
        <v>398</v>
      </c>
      <c r="G6" s="6" t="s">
        <v>399</v>
      </c>
      <c r="H6" s="40">
        <v>1.85</v>
      </c>
      <c r="I6" s="10" t="s">
        <v>40</v>
      </c>
      <c r="J6" s="41">
        <v>90</v>
      </c>
      <c r="K6" s="37">
        <f>J6*H6</f>
        <v>166.5</v>
      </c>
      <c r="L6" s="6"/>
    </row>
    <row r="7" spans="1:12" ht="12.75">
      <c r="A7" s="5">
        <v>5</v>
      </c>
      <c r="B7" s="21">
        <v>41096</v>
      </c>
      <c r="C7" s="6"/>
      <c r="D7" s="39" t="s">
        <v>8</v>
      </c>
      <c r="E7" s="6" t="s">
        <v>358</v>
      </c>
      <c r="F7" s="6" t="s">
        <v>400</v>
      </c>
      <c r="G7" s="6" t="s">
        <v>42</v>
      </c>
      <c r="H7" s="40">
        <v>1.85</v>
      </c>
      <c r="I7" s="10" t="s">
        <v>66</v>
      </c>
      <c r="J7" s="41">
        <v>90</v>
      </c>
      <c r="K7" s="37">
        <f>J7*H7</f>
        <v>166.5</v>
      </c>
      <c r="L7" s="6"/>
    </row>
    <row r="8" spans="1:12" ht="14.25" customHeight="1">
      <c r="A8" s="8">
        <v>6</v>
      </c>
      <c r="B8" s="21">
        <v>41098</v>
      </c>
      <c r="C8" s="6"/>
      <c r="D8" s="6" t="s">
        <v>8</v>
      </c>
      <c r="E8" s="6" t="s">
        <v>352</v>
      </c>
      <c r="F8" s="6" t="s">
        <v>401</v>
      </c>
      <c r="G8" s="26" t="s">
        <v>48</v>
      </c>
      <c r="H8" s="17">
        <v>1.9</v>
      </c>
      <c r="I8" s="22" t="s">
        <v>12</v>
      </c>
      <c r="J8" s="6">
        <v>90</v>
      </c>
      <c r="K8" s="37">
        <v>90</v>
      </c>
      <c r="L8" s="6"/>
    </row>
    <row r="9" spans="1:12" ht="12.75">
      <c r="A9" s="5">
        <v>7</v>
      </c>
      <c r="B9" s="21">
        <v>41098</v>
      </c>
      <c r="C9" s="6"/>
      <c r="D9" s="6" t="s">
        <v>8</v>
      </c>
      <c r="E9" s="6" t="s">
        <v>402</v>
      </c>
      <c r="F9" s="6" t="s">
        <v>403</v>
      </c>
      <c r="G9" s="6" t="s">
        <v>13</v>
      </c>
      <c r="H9" s="17">
        <v>1.55</v>
      </c>
      <c r="I9" s="22" t="s">
        <v>17</v>
      </c>
      <c r="J9" s="6">
        <v>100</v>
      </c>
      <c r="K9" s="37">
        <v>100</v>
      </c>
      <c r="L9" s="6"/>
    </row>
    <row r="10" spans="1:12" ht="12.75">
      <c r="A10" s="8">
        <v>8</v>
      </c>
      <c r="B10" s="21">
        <v>41099</v>
      </c>
      <c r="C10" s="6"/>
      <c r="D10" s="6" t="s">
        <v>8</v>
      </c>
      <c r="E10" s="6" t="s">
        <v>404</v>
      </c>
      <c r="F10" s="6" t="s">
        <v>405</v>
      </c>
      <c r="G10" s="6" t="s">
        <v>44</v>
      </c>
      <c r="H10" s="17">
        <v>1.7</v>
      </c>
      <c r="I10" s="10" t="s">
        <v>17</v>
      </c>
      <c r="J10" s="6">
        <v>90</v>
      </c>
      <c r="K10" s="37">
        <f>J10*H10</f>
        <v>153</v>
      </c>
      <c r="L10" s="6"/>
    </row>
    <row r="11" spans="1:12" ht="12.75">
      <c r="A11" s="5">
        <v>9</v>
      </c>
      <c r="B11" s="21">
        <v>41099</v>
      </c>
      <c r="C11" s="6"/>
      <c r="D11" s="6" t="s">
        <v>43</v>
      </c>
      <c r="E11" s="13" t="s">
        <v>406</v>
      </c>
      <c r="F11" s="13" t="s">
        <v>407</v>
      </c>
      <c r="G11" s="13" t="s">
        <v>47</v>
      </c>
      <c r="H11" s="18">
        <v>1.55</v>
      </c>
      <c r="I11" s="10" t="s">
        <v>45</v>
      </c>
      <c r="J11" s="19">
        <v>100</v>
      </c>
      <c r="K11" s="38">
        <v>155</v>
      </c>
      <c r="L11" s="6"/>
    </row>
    <row r="12" spans="1:12" ht="12.75" customHeight="1">
      <c r="A12" s="8">
        <v>10</v>
      </c>
      <c r="B12" s="21">
        <v>41100</v>
      </c>
      <c r="C12" s="6"/>
      <c r="D12" s="6" t="s">
        <v>8</v>
      </c>
      <c r="E12" s="13" t="s">
        <v>404</v>
      </c>
      <c r="F12" s="6" t="s">
        <v>408</v>
      </c>
      <c r="G12" s="26" t="s">
        <v>13</v>
      </c>
      <c r="H12" s="18">
        <v>1.62</v>
      </c>
      <c r="I12" s="22" t="s">
        <v>17</v>
      </c>
      <c r="J12" s="19">
        <v>100</v>
      </c>
      <c r="K12" s="38">
        <v>100</v>
      </c>
      <c r="L12" s="6"/>
    </row>
    <row r="13" spans="1:12" ht="12.75" customHeight="1">
      <c r="A13" s="5">
        <v>11</v>
      </c>
      <c r="B13" s="21">
        <v>41101</v>
      </c>
      <c r="C13" s="6"/>
      <c r="D13" s="6" t="s">
        <v>8</v>
      </c>
      <c r="E13" s="13" t="s">
        <v>409</v>
      </c>
      <c r="F13" s="13" t="s">
        <v>410</v>
      </c>
      <c r="G13" s="26" t="s">
        <v>48</v>
      </c>
      <c r="H13" s="18">
        <v>2.34</v>
      </c>
      <c r="I13" s="9" t="s">
        <v>58</v>
      </c>
      <c r="J13" s="19">
        <v>80</v>
      </c>
      <c r="K13" s="38">
        <v>0</v>
      </c>
      <c r="L13" s="6"/>
    </row>
    <row r="14" spans="1:12" ht="12.75" customHeight="1">
      <c r="A14" s="8">
        <v>12</v>
      </c>
      <c r="B14" s="21">
        <v>41102</v>
      </c>
      <c r="C14" s="16"/>
      <c r="D14" s="6" t="s">
        <v>8</v>
      </c>
      <c r="E14" s="6" t="s">
        <v>194</v>
      </c>
      <c r="F14" s="6" t="s">
        <v>411</v>
      </c>
      <c r="G14" s="26" t="s">
        <v>176</v>
      </c>
      <c r="H14" s="18">
        <v>1.85</v>
      </c>
      <c r="I14" s="22" t="s">
        <v>58</v>
      </c>
      <c r="J14" s="19">
        <v>90</v>
      </c>
      <c r="K14" s="38">
        <v>90</v>
      </c>
      <c r="L14" s="6"/>
    </row>
    <row r="15" spans="1:12" ht="12.75" customHeight="1">
      <c r="A15" s="5">
        <v>13</v>
      </c>
      <c r="B15" s="21">
        <v>41102</v>
      </c>
      <c r="C15" s="16"/>
      <c r="D15" s="6" t="s">
        <v>8</v>
      </c>
      <c r="E15" s="13" t="s">
        <v>194</v>
      </c>
      <c r="F15" s="6" t="s">
        <v>412</v>
      </c>
      <c r="G15" s="6" t="s">
        <v>48</v>
      </c>
      <c r="H15" s="18">
        <v>1.55</v>
      </c>
      <c r="I15" s="9" t="s">
        <v>65</v>
      </c>
      <c r="J15" s="19">
        <v>100</v>
      </c>
      <c r="K15" s="38">
        <v>0</v>
      </c>
      <c r="L15" s="6"/>
    </row>
    <row r="16" spans="1:12" ht="12.75" customHeight="1">
      <c r="A16" s="8">
        <v>14</v>
      </c>
      <c r="B16" s="21">
        <v>41103</v>
      </c>
      <c r="C16" s="16"/>
      <c r="D16" s="6" t="s">
        <v>8</v>
      </c>
      <c r="E16" s="6" t="s">
        <v>358</v>
      </c>
      <c r="F16" s="6" t="s">
        <v>413</v>
      </c>
      <c r="G16" s="6" t="s">
        <v>63</v>
      </c>
      <c r="H16" s="18">
        <v>1.65</v>
      </c>
      <c r="I16" s="9" t="s">
        <v>17</v>
      </c>
      <c r="J16" s="19">
        <v>90</v>
      </c>
      <c r="K16" s="38">
        <v>0</v>
      </c>
      <c r="L16" s="6"/>
    </row>
    <row r="17" spans="1:12" ht="15" customHeight="1">
      <c r="A17" s="5">
        <v>15</v>
      </c>
      <c r="B17" s="21">
        <v>41104</v>
      </c>
      <c r="C17" s="16"/>
      <c r="D17" s="6" t="s">
        <v>8</v>
      </c>
      <c r="E17" s="26" t="s">
        <v>243</v>
      </c>
      <c r="F17" s="26" t="s">
        <v>414</v>
      </c>
      <c r="G17" s="6" t="s">
        <v>415</v>
      </c>
      <c r="H17" s="18">
        <v>1.72</v>
      </c>
      <c r="I17" s="10" t="s">
        <v>38</v>
      </c>
      <c r="J17" s="19">
        <v>100</v>
      </c>
      <c r="K17" s="37">
        <v>172</v>
      </c>
      <c r="L17" s="6"/>
    </row>
    <row r="18" spans="1:12" ht="12.75" customHeight="1">
      <c r="A18" s="8">
        <v>16</v>
      </c>
      <c r="B18" s="21">
        <v>41104</v>
      </c>
      <c r="C18" s="16"/>
      <c r="D18" s="6" t="s">
        <v>8</v>
      </c>
      <c r="E18" s="26" t="s">
        <v>352</v>
      </c>
      <c r="F18" s="6" t="s">
        <v>417</v>
      </c>
      <c r="G18" s="6" t="s">
        <v>47</v>
      </c>
      <c r="H18" s="18">
        <v>1.7</v>
      </c>
      <c r="I18" s="9" t="s">
        <v>57</v>
      </c>
      <c r="J18" s="19">
        <v>90</v>
      </c>
      <c r="K18" s="38">
        <v>0</v>
      </c>
      <c r="L18" s="6"/>
    </row>
    <row r="19" spans="1:12" ht="12" customHeight="1">
      <c r="A19" s="5">
        <v>17</v>
      </c>
      <c r="B19" s="21">
        <v>41104</v>
      </c>
      <c r="C19" s="16"/>
      <c r="D19" s="6" t="s">
        <v>8</v>
      </c>
      <c r="E19" s="6" t="s">
        <v>352</v>
      </c>
      <c r="F19" s="16" t="s">
        <v>418</v>
      </c>
      <c r="G19" s="6" t="s">
        <v>48</v>
      </c>
      <c r="H19" s="18">
        <v>1.85</v>
      </c>
      <c r="I19" s="10" t="s">
        <v>419</v>
      </c>
      <c r="J19" s="19">
        <v>90</v>
      </c>
      <c r="K19" s="38">
        <f>J19*H19</f>
        <v>166.5</v>
      </c>
      <c r="L19" s="6"/>
    </row>
    <row r="20" spans="1:12" ht="15.75" customHeight="1">
      <c r="A20" s="8">
        <v>18</v>
      </c>
      <c r="B20" s="21">
        <v>41105</v>
      </c>
      <c r="C20" s="15"/>
      <c r="D20" s="6" t="s">
        <v>8</v>
      </c>
      <c r="E20" s="13" t="s">
        <v>243</v>
      </c>
      <c r="F20" s="6" t="s">
        <v>420</v>
      </c>
      <c r="G20" s="6" t="s">
        <v>421</v>
      </c>
      <c r="H20" s="18">
        <v>1.6</v>
      </c>
      <c r="I20" s="10" t="s">
        <v>422</v>
      </c>
      <c r="J20" s="19">
        <v>100</v>
      </c>
      <c r="K20" s="38">
        <v>160</v>
      </c>
      <c r="L20" s="6"/>
    </row>
    <row r="21" spans="1:12" ht="15" customHeight="1">
      <c r="A21" s="5">
        <v>19</v>
      </c>
      <c r="B21" s="21">
        <v>41106</v>
      </c>
      <c r="C21" s="15"/>
      <c r="D21" s="6" t="s">
        <v>8</v>
      </c>
      <c r="E21" s="13" t="s">
        <v>238</v>
      </c>
      <c r="F21" s="6" t="s">
        <v>423</v>
      </c>
      <c r="G21" s="6" t="s">
        <v>13</v>
      </c>
      <c r="H21" s="18">
        <v>1.65</v>
      </c>
      <c r="I21" s="10" t="s">
        <v>80</v>
      </c>
      <c r="J21" s="19">
        <v>100</v>
      </c>
      <c r="K21" s="38">
        <v>165</v>
      </c>
      <c r="L21" s="6"/>
    </row>
    <row r="22" spans="1:12" ht="16.5" customHeight="1">
      <c r="A22" s="5">
        <v>20</v>
      </c>
      <c r="B22" s="21">
        <v>41106</v>
      </c>
      <c r="C22" s="15"/>
      <c r="D22" s="6" t="s">
        <v>8</v>
      </c>
      <c r="E22" s="13" t="s">
        <v>424</v>
      </c>
      <c r="F22" s="7" t="s">
        <v>425</v>
      </c>
      <c r="G22" s="6" t="s">
        <v>48</v>
      </c>
      <c r="H22" s="18">
        <v>1.9</v>
      </c>
      <c r="I22" s="22" t="s">
        <v>17</v>
      </c>
      <c r="J22" s="19">
        <v>90</v>
      </c>
      <c r="K22" s="38">
        <v>90</v>
      </c>
      <c r="L22" s="6"/>
    </row>
    <row r="23" spans="1:12" ht="15.75" customHeight="1">
      <c r="A23" s="5">
        <v>21</v>
      </c>
      <c r="B23" s="21">
        <v>41106</v>
      </c>
      <c r="C23" s="15"/>
      <c r="D23" s="6" t="s">
        <v>8</v>
      </c>
      <c r="E23" s="13" t="s">
        <v>424</v>
      </c>
      <c r="F23" s="26" t="s">
        <v>426</v>
      </c>
      <c r="G23" s="14" t="s">
        <v>39</v>
      </c>
      <c r="H23" s="18">
        <v>1.7</v>
      </c>
      <c r="I23" s="10" t="s">
        <v>251</v>
      </c>
      <c r="J23" s="26">
        <v>90</v>
      </c>
      <c r="K23" s="38">
        <f>J23*H23</f>
        <v>153</v>
      </c>
      <c r="L23" s="6"/>
    </row>
    <row r="24" spans="1:12" ht="12.75">
      <c r="A24" s="5">
        <v>22</v>
      </c>
      <c r="B24" s="20">
        <v>41108</v>
      </c>
      <c r="C24" s="6"/>
      <c r="D24" s="6" t="s">
        <v>8</v>
      </c>
      <c r="E24" s="6" t="s">
        <v>254</v>
      </c>
      <c r="F24" s="6" t="s">
        <v>427</v>
      </c>
      <c r="G24" s="14" t="s">
        <v>78</v>
      </c>
      <c r="H24" s="18">
        <v>1.7</v>
      </c>
      <c r="I24" s="9" t="s">
        <v>58</v>
      </c>
      <c r="J24" s="19">
        <v>90</v>
      </c>
      <c r="K24" s="38">
        <v>0</v>
      </c>
      <c r="L24" s="6"/>
    </row>
    <row r="25" spans="1:12" ht="12.75">
      <c r="A25" s="5">
        <v>23</v>
      </c>
      <c r="B25" s="20">
        <v>41111</v>
      </c>
      <c r="C25" s="6"/>
      <c r="D25" s="6" t="s">
        <v>8</v>
      </c>
      <c r="E25" s="6" t="s">
        <v>220</v>
      </c>
      <c r="F25" s="6" t="s">
        <v>428</v>
      </c>
      <c r="G25" s="14" t="s">
        <v>429</v>
      </c>
      <c r="H25" s="18">
        <v>1.7</v>
      </c>
      <c r="I25" s="10" t="s">
        <v>38</v>
      </c>
      <c r="J25" s="19">
        <v>90</v>
      </c>
      <c r="K25" s="38">
        <f>J25*H26</f>
        <v>153</v>
      </c>
      <c r="L25" s="6"/>
    </row>
    <row r="26" spans="1:12" ht="12.75">
      <c r="A26" s="5">
        <v>24</v>
      </c>
      <c r="B26" s="20">
        <v>41112</v>
      </c>
      <c r="C26" s="6"/>
      <c r="D26" s="6" t="s">
        <v>8</v>
      </c>
      <c r="E26" s="13" t="s">
        <v>220</v>
      </c>
      <c r="F26" s="6" t="s">
        <v>430</v>
      </c>
      <c r="G26" s="6" t="s">
        <v>431</v>
      </c>
      <c r="H26" s="18">
        <v>1.7</v>
      </c>
      <c r="I26" s="10" t="s">
        <v>15</v>
      </c>
      <c r="J26" s="19">
        <v>90</v>
      </c>
      <c r="K26" s="38">
        <v>153</v>
      </c>
      <c r="L26" s="6"/>
    </row>
    <row r="27" spans="1:11" ht="12.75">
      <c r="A27" s="5">
        <v>25</v>
      </c>
      <c r="B27" s="20">
        <v>41112</v>
      </c>
      <c r="C27" s="6"/>
      <c r="D27" s="6" t="s">
        <v>8</v>
      </c>
      <c r="E27" s="13" t="s">
        <v>432</v>
      </c>
      <c r="F27" t="s">
        <v>433</v>
      </c>
      <c r="G27" s="14" t="s">
        <v>48</v>
      </c>
      <c r="H27" s="18">
        <v>1.72</v>
      </c>
      <c r="I27" s="9" t="s">
        <v>45</v>
      </c>
      <c r="J27" s="19">
        <v>90</v>
      </c>
      <c r="K27" s="38">
        <v>0</v>
      </c>
    </row>
    <row r="28" spans="1:11" ht="12.75">
      <c r="A28" s="5">
        <v>26</v>
      </c>
      <c r="B28" s="20">
        <v>41113</v>
      </c>
      <c r="D28" s="6" t="s">
        <v>8</v>
      </c>
      <c r="E28" s="6" t="s">
        <v>404</v>
      </c>
      <c r="F28" s="6" t="s">
        <v>434</v>
      </c>
      <c r="G28" s="6" t="s">
        <v>13</v>
      </c>
      <c r="H28" s="18">
        <v>1.6</v>
      </c>
      <c r="I28" s="22" t="s">
        <v>207</v>
      </c>
      <c r="J28" s="19">
        <v>90</v>
      </c>
      <c r="K28" s="38">
        <v>90</v>
      </c>
    </row>
    <row r="29" spans="1:11" ht="12.75">
      <c r="A29" s="5">
        <v>27</v>
      </c>
      <c r="B29" s="20">
        <v>41113</v>
      </c>
      <c r="D29" s="6" t="s">
        <v>8</v>
      </c>
      <c r="E29" s="13" t="s">
        <v>404</v>
      </c>
      <c r="F29" s="6" t="s">
        <v>435</v>
      </c>
      <c r="G29" s="14" t="s">
        <v>436</v>
      </c>
      <c r="H29" s="17">
        <v>1.8</v>
      </c>
      <c r="I29" s="9" t="s">
        <v>251</v>
      </c>
      <c r="J29" s="19">
        <v>90</v>
      </c>
      <c r="K29" s="38">
        <v>0</v>
      </c>
    </row>
    <row r="30" spans="1:11" ht="12.75">
      <c r="A30" s="5">
        <v>28</v>
      </c>
      <c r="B30" s="20">
        <v>41114</v>
      </c>
      <c r="D30" s="6" t="s">
        <v>8</v>
      </c>
      <c r="E30" s="13" t="s">
        <v>404</v>
      </c>
      <c r="F30" s="6" t="s">
        <v>437</v>
      </c>
      <c r="G30" s="14" t="s">
        <v>178</v>
      </c>
      <c r="H30" s="17">
        <v>1.73</v>
      </c>
      <c r="I30" s="9" t="s">
        <v>15</v>
      </c>
      <c r="J30" s="19">
        <v>90</v>
      </c>
      <c r="K30" s="38">
        <v>0</v>
      </c>
    </row>
    <row r="31" spans="1:11" ht="12.75" customHeight="1">
      <c r="A31" s="5">
        <v>29</v>
      </c>
      <c r="B31" s="20">
        <v>41114</v>
      </c>
      <c r="D31" s="6" t="s">
        <v>8</v>
      </c>
      <c r="E31" s="13" t="s">
        <v>404</v>
      </c>
      <c r="F31" s="6" t="s">
        <v>438</v>
      </c>
      <c r="G31" s="14" t="s">
        <v>260</v>
      </c>
      <c r="H31" s="17">
        <v>1.65</v>
      </c>
      <c r="I31" s="10" t="s">
        <v>57</v>
      </c>
      <c r="J31" s="19">
        <v>100</v>
      </c>
      <c r="K31" s="38">
        <v>165</v>
      </c>
    </row>
    <row r="32" spans="1:11" ht="12.75">
      <c r="A32" s="5">
        <v>30</v>
      </c>
      <c r="B32" s="20">
        <v>41114</v>
      </c>
      <c r="D32" s="6" t="s">
        <v>219</v>
      </c>
      <c r="E32" t="s">
        <v>439</v>
      </c>
      <c r="F32" s="6" t="s">
        <v>440</v>
      </c>
      <c r="G32" s="6" t="s">
        <v>441</v>
      </c>
      <c r="H32" s="17">
        <v>1.85</v>
      </c>
      <c r="I32" s="9" t="s">
        <v>442</v>
      </c>
      <c r="J32" s="19">
        <v>80</v>
      </c>
      <c r="K32" s="38">
        <v>0</v>
      </c>
    </row>
    <row r="33" spans="1:11" ht="12.75">
      <c r="A33" s="5">
        <v>31</v>
      </c>
      <c r="B33" s="20">
        <v>41115</v>
      </c>
      <c r="C33" s="6"/>
      <c r="D33" s="6" t="s">
        <v>8</v>
      </c>
      <c r="E33" s="6" t="s">
        <v>254</v>
      </c>
      <c r="F33" s="6" t="s">
        <v>443</v>
      </c>
      <c r="G33" s="6" t="s">
        <v>47</v>
      </c>
      <c r="H33" s="17">
        <v>1.6</v>
      </c>
      <c r="I33" s="10" t="s">
        <v>58</v>
      </c>
      <c r="J33" s="19">
        <v>100</v>
      </c>
      <c r="K33" s="38">
        <v>160</v>
      </c>
    </row>
    <row r="34" spans="1:11" ht="12.75">
      <c r="A34" s="5">
        <v>32</v>
      </c>
      <c r="B34" s="20">
        <v>41116</v>
      </c>
      <c r="C34" s="6"/>
      <c r="D34" s="6" t="s">
        <v>8</v>
      </c>
      <c r="E34" s="6" t="s">
        <v>194</v>
      </c>
      <c r="F34" s="6" t="s">
        <v>444</v>
      </c>
      <c r="G34" s="6" t="s">
        <v>445</v>
      </c>
      <c r="H34" s="17">
        <v>1.6</v>
      </c>
      <c r="I34" s="9" t="s">
        <v>197</v>
      </c>
      <c r="J34" s="19">
        <v>90</v>
      </c>
      <c r="K34" s="38">
        <v>0</v>
      </c>
    </row>
    <row r="35" spans="1:11" ht="12.75">
      <c r="A35" s="5">
        <v>33</v>
      </c>
      <c r="B35" s="20">
        <v>41116</v>
      </c>
      <c r="C35" s="6"/>
      <c r="D35" s="6" t="s">
        <v>8</v>
      </c>
      <c r="E35" s="6" t="s">
        <v>446</v>
      </c>
      <c r="F35" s="6" t="s">
        <v>447</v>
      </c>
      <c r="G35" s="17" t="s">
        <v>68</v>
      </c>
      <c r="H35" s="6">
        <v>1.85</v>
      </c>
      <c r="I35" s="9" t="s">
        <v>58</v>
      </c>
      <c r="J35" s="19">
        <v>80</v>
      </c>
      <c r="K35" s="38">
        <v>0</v>
      </c>
    </row>
    <row r="36" spans="1:11" ht="12.75">
      <c r="A36" s="5">
        <v>34</v>
      </c>
      <c r="B36" s="20">
        <v>41116</v>
      </c>
      <c r="C36" s="6"/>
      <c r="D36" s="6" t="s">
        <v>8</v>
      </c>
      <c r="E36" s="6" t="s">
        <v>194</v>
      </c>
      <c r="F36" s="6" t="s">
        <v>448</v>
      </c>
      <c r="G36" s="6" t="s">
        <v>42</v>
      </c>
      <c r="H36" s="17">
        <v>1.75</v>
      </c>
      <c r="I36" s="10" t="s">
        <v>65</v>
      </c>
      <c r="J36" s="19">
        <v>90</v>
      </c>
      <c r="K36" s="38">
        <f>J36*H36</f>
        <v>157.5</v>
      </c>
    </row>
    <row r="37" spans="1:11" ht="12.75">
      <c r="A37" s="5">
        <v>35</v>
      </c>
      <c r="B37" s="20">
        <v>41118</v>
      </c>
      <c r="C37" s="6"/>
      <c r="D37" s="6" t="s">
        <v>8</v>
      </c>
      <c r="E37" s="6" t="s">
        <v>220</v>
      </c>
      <c r="F37" s="6" t="s">
        <v>326</v>
      </c>
      <c r="G37" s="6" t="s">
        <v>47</v>
      </c>
      <c r="H37" s="17">
        <v>1.6</v>
      </c>
      <c r="I37" s="10" t="s">
        <v>15</v>
      </c>
      <c r="J37" s="19">
        <v>100</v>
      </c>
      <c r="K37" s="38">
        <v>160</v>
      </c>
    </row>
    <row r="38" spans="1:11" ht="12.75">
      <c r="A38" s="5">
        <v>36</v>
      </c>
      <c r="B38" s="20">
        <v>41118</v>
      </c>
      <c r="C38" s="6"/>
      <c r="D38" s="6" t="s">
        <v>8</v>
      </c>
      <c r="E38" s="6" t="s">
        <v>220</v>
      </c>
      <c r="F38" s="6" t="s">
        <v>449</v>
      </c>
      <c r="G38" s="36" t="s">
        <v>44</v>
      </c>
      <c r="H38" s="17">
        <v>1.7</v>
      </c>
      <c r="I38" s="9" t="s">
        <v>50</v>
      </c>
      <c r="J38" s="19">
        <v>80</v>
      </c>
      <c r="K38" s="38">
        <v>0</v>
      </c>
    </row>
    <row r="39" spans="1:11" ht="12.75">
      <c r="A39" s="5">
        <v>37</v>
      </c>
      <c r="B39" s="20">
        <v>41119</v>
      </c>
      <c r="C39" s="6"/>
      <c r="D39" s="6" t="s">
        <v>8</v>
      </c>
      <c r="E39" s="6" t="s">
        <v>220</v>
      </c>
      <c r="F39" s="6" t="s">
        <v>450</v>
      </c>
      <c r="G39" s="6" t="s">
        <v>34</v>
      </c>
      <c r="H39" s="17">
        <v>1.8</v>
      </c>
      <c r="I39" s="10" t="s">
        <v>207</v>
      </c>
      <c r="J39" s="19">
        <v>90</v>
      </c>
      <c r="K39" s="38">
        <f>J39*H39</f>
        <v>162</v>
      </c>
    </row>
    <row r="40" spans="1:11" ht="12.75">
      <c r="A40" s="5">
        <v>38</v>
      </c>
      <c r="B40" s="20">
        <v>41119</v>
      </c>
      <c r="C40" s="6"/>
      <c r="D40" s="6" t="s">
        <v>219</v>
      </c>
      <c r="E40" s="6" t="s">
        <v>446</v>
      </c>
      <c r="F40" s="6" t="s">
        <v>451</v>
      </c>
      <c r="G40" s="6" t="s">
        <v>452</v>
      </c>
      <c r="H40" s="17">
        <v>1.7</v>
      </c>
      <c r="I40" s="10" t="s">
        <v>453</v>
      </c>
      <c r="J40" s="19">
        <v>90</v>
      </c>
      <c r="K40" s="38">
        <f>J40*H40</f>
        <v>153</v>
      </c>
    </row>
    <row r="41" spans="1:11" ht="12.75">
      <c r="A41" s="5">
        <v>39</v>
      </c>
      <c r="B41" s="20">
        <v>41121</v>
      </c>
      <c r="C41" s="6"/>
      <c r="D41" s="6" t="s">
        <v>8</v>
      </c>
      <c r="E41" s="6" t="s">
        <v>404</v>
      </c>
      <c r="F41" s="6" t="s">
        <v>454</v>
      </c>
      <c r="G41" s="6" t="s">
        <v>13</v>
      </c>
      <c r="H41" s="17">
        <v>1.6</v>
      </c>
      <c r="I41" s="9" t="s">
        <v>57</v>
      </c>
      <c r="J41" s="19">
        <v>100</v>
      </c>
      <c r="K41" s="38">
        <v>0</v>
      </c>
    </row>
    <row r="42" spans="1:11" ht="12.75">
      <c r="A42" s="5">
        <v>40</v>
      </c>
      <c r="B42" s="20">
        <v>41121</v>
      </c>
      <c r="C42" s="6"/>
      <c r="D42" s="6" t="s">
        <v>8</v>
      </c>
      <c r="E42" s="6" t="s">
        <v>254</v>
      </c>
      <c r="F42" s="6" t="s">
        <v>455</v>
      </c>
      <c r="G42" s="6" t="s">
        <v>44</v>
      </c>
      <c r="H42" s="17">
        <v>1.85</v>
      </c>
      <c r="I42" s="9" t="s">
        <v>45</v>
      </c>
      <c r="J42" s="19">
        <v>80</v>
      </c>
      <c r="K42" s="38">
        <v>0</v>
      </c>
    </row>
    <row r="43" spans="1:11" ht="12.75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7" ht="12.75" hidden="1"/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40</v>
      </c>
      <c r="J62" s="87" t="s">
        <v>29</v>
      </c>
      <c r="K62" s="87"/>
      <c r="L62" s="30">
        <f>MAX(H3:H56)</f>
        <v>2.34</v>
      </c>
    </row>
    <row r="63" spans="2:12" ht="12.75">
      <c r="B63" s="88" t="s">
        <v>10</v>
      </c>
      <c r="C63" s="88"/>
      <c r="D63" s="11">
        <f>D62-SUM(J3:J62)+SUM(K3:K62)</f>
        <v>771</v>
      </c>
      <c r="E63" s="23">
        <f>E62*D64/100+E62</f>
        <v>23130</v>
      </c>
      <c r="G63" s="87" t="s">
        <v>27</v>
      </c>
      <c r="H63" s="87"/>
      <c r="I63" s="29">
        <f>I62-I64-I65</f>
        <v>18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-22.900000000000002</v>
      </c>
      <c r="E64" s="24">
        <f>D64</f>
        <v>-22.900000000000002</v>
      </c>
      <c r="G64" s="89" t="s">
        <v>24</v>
      </c>
      <c r="H64" s="89"/>
      <c r="I64" s="27">
        <f>COUNTIF(K3:K56,0)</f>
        <v>16</v>
      </c>
      <c r="J64" s="87" t="s">
        <v>30</v>
      </c>
      <c r="K64" s="87"/>
      <c r="L64" s="30">
        <f>AVERAGE(H3:H56)</f>
        <v>1.73075</v>
      </c>
    </row>
    <row r="65" spans="2:9" ht="12.75">
      <c r="B65" s="25" t="s">
        <v>18</v>
      </c>
      <c r="C65" s="25"/>
      <c r="D65" s="25">
        <f>D63-D62</f>
        <v>-229</v>
      </c>
      <c r="E65" s="25">
        <f>E63-E62</f>
        <v>-6870</v>
      </c>
      <c r="G65" s="92" t="s">
        <v>25</v>
      </c>
      <c r="H65" s="92"/>
      <c r="I65" s="28">
        <v>6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K66" sqref="K66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498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41122</v>
      </c>
      <c r="C3" s="6"/>
      <c r="D3" s="6" t="s">
        <v>458</v>
      </c>
      <c r="E3" s="13" t="s">
        <v>456</v>
      </c>
      <c r="F3" s="6" t="s">
        <v>457</v>
      </c>
      <c r="G3" s="6" t="s">
        <v>459</v>
      </c>
      <c r="H3" s="17">
        <v>1.65</v>
      </c>
      <c r="I3" s="10" t="s">
        <v>274</v>
      </c>
      <c r="J3" s="6">
        <v>100</v>
      </c>
      <c r="K3" s="37">
        <v>165</v>
      </c>
      <c r="L3" s="6"/>
    </row>
    <row r="4" spans="1:12" ht="12.75">
      <c r="A4" s="8">
        <v>2</v>
      </c>
      <c r="B4" s="21">
        <v>41123</v>
      </c>
      <c r="C4" s="6"/>
      <c r="D4" s="6" t="s">
        <v>8</v>
      </c>
      <c r="E4" s="6" t="s">
        <v>194</v>
      </c>
      <c r="F4" s="6" t="s">
        <v>461</v>
      </c>
      <c r="G4" s="26" t="s">
        <v>42</v>
      </c>
      <c r="H4" s="17">
        <v>1.7</v>
      </c>
      <c r="I4" s="10" t="s">
        <v>462</v>
      </c>
      <c r="J4" s="6">
        <v>90</v>
      </c>
      <c r="K4" s="37">
        <f>J4*H4</f>
        <v>153</v>
      </c>
      <c r="L4" s="6"/>
    </row>
    <row r="5" spans="1:12" ht="12.75">
      <c r="A5" s="5">
        <v>3</v>
      </c>
      <c r="B5" s="21">
        <v>41124</v>
      </c>
      <c r="C5" s="6"/>
      <c r="D5" s="6" t="s">
        <v>8</v>
      </c>
      <c r="E5" s="6" t="s">
        <v>220</v>
      </c>
      <c r="F5" s="6" t="s">
        <v>463</v>
      </c>
      <c r="G5" s="6" t="s">
        <v>34</v>
      </c>
      <c r="H5" s="17">
        <v>1.8</v>
      </c>
      <c r="I5" s="9" t="s">
        <v>80</v>
      </c>
      <c r="J5" s="26">
        <v>90</v>
      </c>
      <c r="K5" s="37">
        <v>0</v>
      </c>
      <c r="L5" s="6"/>
    </row>
    <row r="6" spans="1:12" ht="12.75">
      <c r="A6" s="8">
        <v>4</v>
      </c>
      <c r="B6" s="21">
        <v>41125</v>
      </c>
      <c r="C6" s="6"/>
      <c r="D6" s="6" t="s">
        <v>8</v>
      </c>
      <c r="E6" s="6" t="s">
        <v>220</v>
      </c>
      <c r="F6" s="6" t="s">
        <v>464</v>
      </c>
      <c r="G6" s="6" t="s">
        <v>48</v>
      </c>
      <c r="H6" s="40">
        <v>1.57</v>
      </c>
      <c r="I6" s="10" t="s">
        <v>251</v>
      </c>
      <c r="J6" s="41">
        <v>100</v>
      </c>
      <c r="K6" s="37">
        <v>157</v>
      </c>
      <c r="L6" s="6"/>
    </row>
    <row r="7" spans="1:12" ht="12.75">
      <c r="A7" s="5">
        <v>5</v>
      </c>
      <c r="B7" s="21">
        <v>41126</v>
      </c>
      <c r="C7" s="6"/>
      <c r="D7" s="39" t="s">
        <v>8</v>
      </c>
      <c r="E7" s="6" t="s">
        <v>220</v>
      </c>
      <c r="F7" s="6" t="s">
        <v>465</v>
      </c>
      <c r="G7" s="6" t="s">
        <v>13</v>
      </c>
      <c r="H7" s="40">
        <v>1.9</v>
      </c>
      <c r="I7" s="10" t="s">
        <v>45</v>
      </c>
      <c r="J7" s="41">
        <v>90</v>
      </c>
      <c r="K7" s="37">
        <f>J7*H7</f>
        <v>171</v>
      </c>
      <c r="L7" s="6"/>
    </row>
    <row r="8" spans="1:12" ht="14.25" customHeight="1">
      <c r="A8" s="8">
        <v>6</v>
      </c>
      <c r="B8" s="21">
        <v>41128</v>
      </c>
      <c r="C8" s="6"/>
      <c r="D8" s="6" t="s">
        <v>8</v>
      </c>
      <c r="E8" s="6" t="s">
        <v>301</v>
      </c>
      <c r="F8" s="6" t="s">
        <v>466</v>
      </c>
      <c r="G8" s="26" t="s">
        <v>467</v>
      </c>
      <c r="H8" s="17">
        <v>1.7</v>
      </c>
      <c r="I8" s="10" t="s">
        <v>274</v>
      </c>
      <c r="J8" s="6">
        <v>90</v>
      </c>
      <c r="K8" s="37">
        <f>J8*H8</f>
        <v>153</v>
      </c>
      <c r="L8" s="6"/>
    </row>
    <row r="9" spans="1:12" ht="12.75">
      <c r="A9" s="5">
        <v>7</v>
      </c>
      <c r="B9" s="21">
        <v>41128</v>
      </c>
      <c r="C9" s="6"/>
      <c r="D9" s="6" t="s">
        <v>43</v>
      </c>
      <c r="E9" s="6" t="s">
        <v>468</v>
      </c>
      <c r="F9" s="6" t="s">
        <v>469</v>
      </c>
      <c r="G9" s="6" t="s">
        <v>47</v>
      </c>
      <c r="H9" s="17">
        <v>1.65</v>
      </c>
      <c r="I9" s="10" t="s">
        <v>45</v>
      </c>
      <c r="J9" s="6">
        <v>100</v>
      </c>
      <c r="K9" s="37">
        <v>165</v>
      </c>
      <c r="L9" s="6"/>
    </row>
    <row r="10" spans="1:12" ht="12.75">
      <c r="A10" s="8">
        <v>8</v>
      </c>
      <c r="B10" s="21">
        <v>41129</v>
      </c>
      <c r="C10" s="6"/>
      <c r="D10" s="6" t="s">
        <v>219</v>
      </c>
      <c r="E10" s="6" t="s">
        <v>446</v>
      </c>
      <c r="F10" s="6" t="s">
        <v>470</v>
      </c>
      <c r="G10" s="6" t="s">
        <v>471</v>
      </c>
      <c r="H10" s="17">
        <v>1.75</v>
      </c>
      <c r="I10" s="10" t="s">
        <v>472</v>
      </c>
      <c r="J10" s="6">
        <v>90</v>
      </c>
      <c r="K10" s="37">
        <f>J10*H10</f>
        <v>157.5</v>
      </c>
      <c r="L10" s="6"/>
    </row>
    <row r="11" spans="1:12" ht="12.75">
      <c r="A11" s="5">
        <v>9</v>
      </c>
      <c r="B11" s="21">
        <v>41130</v>
      </c>
      <c r="C11" s="6"/>
      <c r="D11" s="6" t="s">
        <v>8</v>
      </c>
      <c r="E11" s="13" t="s">
        <v>194</v>
      </c>
      <c r="F11" s="13" t="s">
        <v>473</v>
      </c>
      <c r="G11" s="13" t="s">
        <v>42</v>
      </c>
      <c r="H11" s="18">
        <v>1.6</v>
      </c>
      <c r="I11" s="10" t="s">
        <v>188</v>
      </c>
      <c r="J11" s="19">
        <v>100</v>
      </c>
      <c r="K11" s="38">
        <v>160</v>
      </c>
      <c r="L11" s="6"/>
    </row>
    <row r="12" spans="1:12" ht="12.75" customHeight="1">
      <c r="A12" s="8">
        <v>10</v>
      </c>
      <c r="B12" s="21">
        <v>41132</v>
      </c>
      <c r="C12" s="6"/>
      <c r="D12" s="6" t="s">
        <v>8</v>
      </c>
      <c r="E12" s="13" t="s">
        <v>220</v>
      </c>
      <c r="F12" s="6" t="s">
        <v>474</v>
      </c>
      <c r="G12" s="26" t="s">
        <v>63</v>
      </c>
      <c r="H12" s="18">
        <v>2.02</v>
      </c>
      <c r="I12" s="10" t="s">
        <v>188</v>
      </c>
      <c r="J12" s="19">
        <v>90</v>
      </c>
      <c r="K12" s="37">
        <f>J12*H12</f>
        <v>181.8</v>
      </c>
      <c r="L12" s="6"/>
    </row>
    <row r="13" spans="1:12" ht="12.75" customHeight="1">
      <c r="A13" s="5">
        <v>11</v>
      </c>
      <c r="B13" s="21">
        <v>41132</v>
      </c>
      <c r="C13" s="6"/>
      <c r="D13" s="6" t="s">
        <v>8</v>
      </c>
      <c r="E13" s="13" t="s">
        <v>220</v>
      </c>
      <c r="F13" s="13" t="s">
        <v>475</v>
      </c>
      <c r="G13" s="26" t="s">
        <v>42</v>
      </c>
      <c r="H13" s="18">
        <v>1.6</v>
      </c>
      <c r="I13" s="9" t="s">
        <v>207</v>
      </c>
      <c r="J13" s="19">
        <v>100</v>
      </c>
      <c r="K13" s="38">
        <v>0</v>
      </c>
      <c r="L13" s="6"/>
    </row>
    <row r="14" spans="1:12" ht="12.75" customHeight="1">
      <c r="A14" s="8">
        <v>12</v>
      </c>
      <c r="B14" s="21">
        <v>41133</v>
      </c>
      <c r="C14" s="16"/>
      <c r="D14" s="6" t="s">
        <v>8</v>
      </c>
      <c r="E14" s="6" t="s">
        <v>220</v>
      </c>
      <c r="F14" s="6" t="s">
        <v>476</v>
      </c>
      <c r="G14" s="18" t="s">
        <v>44</v>
      </c>
      <c r="H14" s="18">
        <v>1.65</v>
      </c>
      <c r="I14" s="10" t="s">
        <v>12</v>
      </c>
      <c r="J14" s="19">
        <v>100</v>
      </c>
      <c r="K14" s="38">
        <v>165</v>
      </c>
      <c r="L14" s="6"/>
    </row>
    <row r="15" spans="1:12" ht="12.75" customHeight="1">
      <c r="A15" s="5">
        <v>13</v>
      </c>
      <c r="B15" s="21">
        <v>41134</v>
      </c>
      <c r="C15" s="16"/>
      <c r="D15" s="6" t="s">
        <v>8</v>
      </c>
      <c r="E15" s="13" t="s">
        <v>238</v>
      </c>
      <c r="F15" s="6" t="s">
        <v>477</v>
      </c>
      <c r="G15" s="6" t="s">
        <v>323</v>
      </c>
      <c r="H15" s="18">
        <v>2.2</v>
      </c>
      <c r="I15" s="10" t="s">
        <v>12</v>
      </c>
      <c r="J15" s="19">
        <v>80</v>
      </c>
      <c r="K15" s="37">
        <f>J15*H15</f>
        <v>176</v>
      </c>
      <c r="L15" s="6"/>
    </row>
    <row r="16" spans="1:12" ht="12.75" customHeight="1">
      <c r="A16" s="8">
        <v>14</v>
      </c>
      <c r="B16" s="21">
        <v>41134</v>
      </c>
      <c r="C16" s="16"/>
      <c r="D16" s="6" t="s">
        <v>8</v>
      </c>
      <c r="E16" s="6" t="s">
        <v>238</v>
      </c>
      <c r="F16" s="6" t="s">
        <v>478</v>
      </c>
      <c r="G16" s="6" t="s">
        <v>39</v>
      </c>
      <c r="H16" s="18">
        <v>2.7</v>
      </c>
      <c r="I16" s="9" t="s">
        <v>38</v>
      </c>
      <c r="J16" s="19">
        <v>80</v>
      </c>
      <c r="K16" s="38">
        <v>0</v>
      </c>
      <c r="L16" s="6"/>
    </row>
    <row r="17" spans="1:12" ht="15" customHeight="1">
      <c r="A17" s="5">
        <v>15</v>
      </c>
      <c r="B17" s="21">
        <v>41134</v>
      </c>
      <c r="C17" s="16"/>
      <c r="D17" s="6" t="s">
        <v>22</v>
      </c>
      <c r="E17" s="26" t="s">
        <v>479</v>
      </c>
      <c r="F17" s="26" t="s">
        <v>480</v>
      </c>
      <c r="G17" s="6" t="s">
        <v>481</v>
      </c>
      <c r="H17" s="18">
        <v>1.85</v>
      </c>
      <c r="I17" s="9" t="s">
        <v>482</v>
      </c>
      <c r="J17" s="19">
        <v>90</v>
      </c>
      <c r="K17" s="37">
        <v>0</v>
      </c>
      <c r="L17" s="6"/>
    </row>
    <row r="18" spans="1:12" ht="12.75" customHeight="1">
      <c r="A18" s="8">
        <v>16</v>
      </c>
      <c r="B18" s="21">
        <v>41135</v>
      </c>
      <c r="C18" s="16"/>
      <c r="D18" s="6" t="s">
        <v>22</v>
      </c>
      <c r="E18" s="26" t="s">
        <v>483</v>
      </c>
      <c r="F18" s="6" t="s">
        <v>484</v>
      </c>
      <c r="G18" s="6" t="s">
        <v>47</v>
      </c>
      <c r="H18" s="18">
        <v>1.7</v>
      </c>
      <c r="I18" s="9" t="s">
        <v>309</v>
      </c>
      <c r="J18" s="19">
        <v>90</v>
      </c>
      <c r="K18" s="38">
        <v>0</v>
      </c>
      <c r="L18" s="6"/>
    </row>
    <row r="19" spans="1:12" ht="12" customHeight="1">
      <c r="A19" s="5">
        <v>17</v>
      </c>
      <c r="B19" s="21">
        <v>41144</v>
      </c>
      <c r="C19" s="16"/>
      <c r="D19" s="6" t="s">
        <v>8</v>
      </c>
      <c r="E19" s="6" t="s">
        <v>194</v>
      </c>
      <c r="F19" s="16" t="s">
        <v>485</v>
      </c>
      <c r="G19" s="6" t="s">
        <v>486</v>
      </c>
      <c r="H19" s="18">
        <v>2.35</v>
      </c>
      <c r="I19" s="9" t="s">
        <v>419</v>
      </c>
      <c r="J19" s="19">
        <v>80</v>
      </c>
      <c r="K19" s="38">
        <v>0</v>
      </c>
      <c r="L19" s="6"/>
    </row>
    <row r="20" spans="1:12" ht="15.75" customHeight="1">
      <c r="A20" s="8">
        <v>18</v>
      </c>
      <c r="B20" s="21">
        <v>41147</v>
      </c>
      <c r="C20" s="15"/>
      <c r="D20" s="6" t="s">
        <v>8</v>
      </c>
      <c r="E20" s="13" t="s">
        <v>220</v>
      </c>
      <c r="F20" s="6" t="s">
        <v>487</v>
      </c>
      <c r="G20" s="6" t="s">
        <v>488</v>
      </c>
      <c r="H20" s="18">
        <v>1.77</v>
      </c>
      <c r="I20" s="9" t="s">
        <v>31</v>
      </c>
      <c r="J20" s="19">
        <v>90</v>
      </c>
      <c r="K20" s="38">
        <v>0</v>
      </c>
      <c r="L20" s="6"/>
    </row>
    <row r="21" spans="1:12" ht="15" customHeight="1">
      <c r="A21" s="5">
        <v>19</v>
      </c>
      <c r="B21" s="21">
        <v>41147</v>
      </c>
      <c r="C21" s="15"/>
      <c r="D21" s="6" t="s">
        <v>8</v>
      </c>
      <c r="E21" s="13" t="s">
        <v>303</v>
      </c>
      <c r="F21" s="6" t="s">
        <v>489</v>
      </c>
      <c r="G21" s="6" t="s">
        <v>490</v>
      </c>
      <c r="H21" s="18">
        <v>2.45</v>
      </c>
      <c r="I21" s="10" t="s">
        <v>12</v>
      </c>
      <c r="J21" s="19">
        <v>80</v>
      </c>
      <c r="K21" s="38">
        <f>J21*H21</f>
        <v>196</v>
      </c>
      <c r="L21" s="6"/>
    </row>
    <row r="22" spans="1:12" ht="16.5" customHeight="1">
      <c r="A22" s="5">
        <v>20</v>
      </c>
      <c r="B22" s="21">
        <v>41149</v>
      </c>
      <c r="C22" s="15"/>
      <c r="D22" s="6" t="s">
        <v>8</v>
      </c>
      <c r="E22" s="13" t="s">
        <v>404</v>
      </c>
      <c r="F22" s="7" t="s">
        <v>491</v>
      </c>
      <c r="G22" s="6" t="s">
        <v>492</v>
      </c>
      <c r="H22" s="18">
        <v>2.12</v>
      </c>
      <c r="I22" s="10" t="s">
        <v>12</v>
      </c>
      <c r="J22" s="19">
        <v>80</v>
      </c>
      <c r="K22" s="38">
        <f>J22*H22</f>
        <v>169.60000000000002</v>
      </c>
      <c r="L22" s="6"/>
    </row>
    <row r="23" spans="1:12" ht="15.75" customHeight="1">
      <c r="A23" s="5">
        <v>21</v>
      </c>
      <c r="B23" s="21">
        <v>41149</v>
      </c>
      <c r="C23" s="15"/>
      <c r="D23" s="6" t="s">
        <v>8</v>
      </c>
      <c r="E23" s="13" t="s">
        <v>254</v>
      </c>
      <c r="F23" s="26" t="s">
        <v>493</v>
      </c>
      <c r="G23" s="14" t="s">
        <v>44</v>
      </c>
      <c r="H23" s="18">
        <v>1.65</v>
      </c>
      <c r="I23" s="10" t="s">
        <v>17</v>
      </c>
      <c r="J23" s="26">
        <v>100</v>
      </c>
      <c r="K23" s="38">
        <v>165</v>
      </c>
      <c r="L23" s="6"/>
    </row>
    <row r="24" spans="1:12" ht="12.75">
      <c r="A24" s="5">
        <v>22</v>
      </c>
      <c r="B24" s="20">
        <v>41150</v>
      </c>
      <c r="C24" s="6"/>
      <c r="D24" s="6" t="s">
        <v>8</v>
      </c>
      <c r="E24" s="6" t="s">
        <v>254</v>
      </c>
      <c r="F24" s="6" t="s">
        <v>494</v>
      </c>
      <c r="G24" s="14" t="s">
        <v>42</v>
      </c>
      <c r="H24" s="18">
        <v>1.85</v>
      </c>
      <c r="I24" s="10" t="s">
        <v>15</v>
      </c>
      <c r="J24" s="19">
        <v>90</v>
      </c>
      <c r="K24" s="38">
        <f>J24*H24</f>
        <v>166.5</v>
      </c>
      <c r="L24" s="6"/>
    </row>
    <row r="25" spans="1:12" ht="12.75">
      <c r="A25" s="5">
        <v>23</v>
      </c>
      <c r="B25" s="20">
        <v>41152</v>
      </c>
      <c r="C25" s="6"/>
      <c r="D25" s="6" t="s">
        <v>8</v>
      </c>
      <c r="E25" s="6" t="s">
        <v>495</v>
      </c>
      <c r="F25" s="6" t="s">
        <v>496</v>
      </c>
      <c r="G25" s="14" t="s">
        <v>34</v>
      </c>
      <c r="H25" s="18">
        <v>1.7</v>
      </c>
      <c r="I25" s="10" t="s">
        <v>497</v>
      </c>
      <c r="J25" s="19">
        <v>90</v>
      </c>
      <c r="K25" s="38">
        <f>J25*H25</f>
        <v>153</v>
      </c>
      <c r="L25" s="6"/>
    </row>
    <row r="26" spans="1:12" ht="12.75">
      <c r="A26" s="5">
        <v>24</v>
      </c>
      <c r="B26" s="20"/>
      <c r="C26" s="6"/>
      <c r="D26" s="6"/>
      <c r="E26" s="13"/>
      <c r="F26" s="6"/>
      <c r="G26" s="6"/>
      <c r="H26" s="18"/>
      <c r="I26" s="10"/>
      <c r="J26" s="19"/>
      <c r="K26" s="38"/>
      <c r="L26" s="6"/>
    </row>
    <row r="27" spans="1:11" ht="12.75" hidden="1">
      <c r="A27" s="5">
        <v>25</v>
      </c>
      <c r="B27" s="20"/>
      <c r="C27" s="6"/>
      <c r="D27" s="6"/>
      <c r="E27" s="13"/>
      <c r="G27" s="14"/>
      <c r="H27" s="18"/>
      <c r="I27" s="9"/>
      <c r="J27" s="19"/>
      <c r="K27" s="38"/>
    </row>
    <row r="28" spans="1:11" ht="12.75" hidden="1">
      <c r="A28" s="5">
        <v>26</v>
      </c>
      <c r="B28" s="20"/>
      <c r="D28" s="6"/>
      <c r="E28" s="6"/>
      <c r="F28" s="6"/>
      <c r="G28" s="6"/>
      <c r="H28" s="18"/>
      <c r="I28" s="22"/>
      <c r="J28" s="19"/>
      <c r="K28" s="38"/>
    </row>
    <row r="29" spans="1:11" ht="12.75" hidden="1">
      <c r="A29" s="5">
        <v>27</v>
      </c>
      <c r="B29" s="20"/>
      <c r="D29" s="6"/>
      <c r="E29" s="13"/>
      <c r="F29" s="6"/>
      <c r="G29" s="14"/>
      <c r="H29" s="17"/>
      <c r="I29" s="9"/>
      <c r="J29" s="19"/>
      <c r="K29" s="38"/>
    </row>
    <row r="30" spans="1:11" ht="12.75" hidden="1">
      <c r="A30" s="5">
        <v>28</v>
      </c>
      <c r="B30" s="20"/>
      <c r="D30" s="6"/>
      <c r="E30" s="13"/>
      <c r="F30" s="6"/>
      <c r="G30" s="14"/>
      <c r="H30" s="17"/>
      <c r="I30" s="9"/>
      <c r="J30" s="19"/>
      <c r="K30" s="38"/>
    </row>
    <row r="31" spans="1:11" ht="12.75" customHeight="1" hidden="1">
      <c r="A31" s="5">
        <v>29</v>
      </c>
      <c r="B31" s="20"/>
      <c r="D31" s="6"/>
      <c r="E31" s="13"/>
      <c r="F31" s="6"/>
      <c r="G31" s="14"/>
      <c r="H31" s="17"/>
      <c r="I31" s="10"/>
      <c r="J31" s="19"/>
      <c r="K31" s="38"/>
    </row>
    <row r="32" spans="1:11" ht="12.75" hidden="1">
      <c r="A32" s="5">
        <v>30</v>
      </c>
      <c r="B32" s="20"/>
      <c r="D32" s="6"/>
      <c r="F32" s="6"/>
      <c r="G32" s="6"/>
      <c r="H32" s="17"/>
      <c r="I32" s="9"/>
      <c r="J32" s="19"/>
      <c r="K32" s="38"/>
    </row>
    <row r="33" spans="1:11" ht="12.75" hidden="1">
      <c r="A33" s="5">
        <v>31</v>
      </c>
      <c r="B33" s="20"/>
      <c r="C33" s="6"/>
      <c r="D33" s="6"/>
      <c r="E33" s="6"/>
      <c r="F33" s="6"/>
      <c r="G33" s="6"/>
      <c r="H33" s="17"/>
      <c r="I33" s="10"/>
      <c r="J33" s="19"/>
      <c r="K33" s="38"/>
    </row>
    <row r="34" spans="1:11" ht="12.75" hidden="1">
      <c r="A34" s="5">
        <v>32</v>
      </c>
      <c r="B34" s="20"/>
      <c r="C34" s="6"/>
      <c r="D34" s="6"/>
      <c r="E34" s="6"/>
      <c r="F34" s="6"/>
      <c r="G34" s="6"/>
      <c r="H34" s="17"/>
      <c r="I34" s="9"/>
      <c r="J34" s="19"/>
      <c r="K34" s="38"/>
    </row>
    <row r="35" spans="1:11" ht="12.75" hidden="1">
      <c r="A35" s="5">
        <v>33</v>
      </c>
      <c r="B35" s="20"/>
      <c r="C35" s="6"/>
      <c r="D35" s="6"/>
      <c r="E35" s="6"/>
      <c r="F35" s="6"/>
      <c r="G35" s="17"/>
      <c r="H35" s="6"/>
      <c r="I35" s="9"/>
      <c r="J35" s="19"/>
      <c r="K35" s="38"/>
    </row>
    <row r="36" spans="1:11" ht="12.75" hidden="1">
      <c r="A36" s="5">
        <v>34</v>
      </c>
      <c r="B36" s="20"/>
      <c r="C36" s="6"/>
      <c r="D36" s="6"/>
      <c r="E36" s="6"/>
      <c r="F36" s="6"/>
      <c r="G36" s="6"/>
      <c r="H36" s="17"/>
      <c r="I36" s="10"/>
      <c r="J36" s="19"/>
      <c r="K36" s="38"/>
    </row>
    <row r="37" spans="1:11" ht="12.75" hidden="1">
      <c r="A37" s="5">
        <v>35</v>
      </c>
      <c r="B37" s="20"/>
      <c r="C37" s="6"/>
      <c r="D37" s="6"/>
      <c r="E37" s="6"/>
      <c r="F37" s="6"/>
      <c r="G37" s="6"/>
      <c r="H37" s="17"/>
      <c r="I37" s="10"/>
      <c r="J37" s="19"/>
      <c r="K37" s="38"/>
    </row>
    <row r="38" spans="1:11" ht="12.75" hidden="1">
      <c r="A38" s="5">
        <v>36</v>
      </c>
      <c r="B38" s="20"/>
      <c r="C38" s="6"/>
      <c r="D38" s="6"/>
      <c r="E38" s="6"/>
      <c r="F38" s="6"/>
      <c r="G38" s="36"/>
      <c r="H38" s="17"/>
      <c r="I38" s="9"/>
      <c r="J38" s="19"/>
      <c r="K38" s="38"/>
    </row>
    <row r="39" spans="1:11" ht="12.75" hidden="1">
      <c r="A39" s="5">
        <v>37</v>
      </c>
      <c r="B39" s="20"/>
      <c r="C39" s="6"/>
      <c r="D39" s="6"/>
      <c r="E39" s="6"/>
      <c r="F39" s="6"/>
      <c r="G39" s="6"/>
      <c r="H39" s="17"/>
      <c r="I39" s="10"/>
      <c r="J39" s="19"/>
      <c r="K39" s="38"/>
    </row>
    <row r="40" spans="1:11" ht="12.75" hidden="1">
      <c r="A40" s="5">
        <v>38</v>
      </c>
      <c r="B40" s="20"/>
      <c r="C40" s="6"/>
      <c r="D40" s="6"/>
      <c r="E40" s="6"/>
      <c r="F40" s="6"/>
      <c r="G40" s="6"/>
      <c r="H40" s="17"/>
      <c r="I40" s="10"/>
      <c r="J40" s="19"/>
      <c r="K40" s="38"/>
    </row>
    <row r="41" spans="1:11" ht="12.75" hidden="1">
      <c r="A41" s="5">
        <v>39</v>
      </c>
      <c r="B41" s="20"/>
      <c r="C41" s="6"/>
      <c r="D41" s="6"/>
      <c r="E41" s="6"/>
      <c r="F41" s="6"/>
      <c r="G41" s="6"/>
      <c r="H41" s="17"/>
      <c r="I41" s="9"/>
      <c r="J41" s="19"/>
      <c r="K41" s="38"/>
    </row>
    <row r="42" spans="1:11" ht="12.75" hidden="1">
      <c r="A42" s="5">
        <v>40</v>
      </c>
      <c r="B42" s="20"/>
      <c r="C42" s="6"/>
      <c r="D42" s="6"/>
      <c r="E42" s="6"/>
      <c r="F42" s="6"/>
      <c r="G42" s="6"/>
      <c r="H42" s="17"/>
      <c r="I42" s="9"/>
      <c r="J42" s="19"/>
      <c r="K42" s="38"/>
    </row>
    <row r="43" spans="1:11" ht="12.75" hidden="1">
      <c r="A43" s="5">
        <v>41</v>
      </c>
      <c r="B43" s="20"/>
      <c r="C43" s="6"/>
      <c r="D43" s="6"/>
      <c r="E43" s="6"/>
      <c r="F43" s="6"/>
      <c r="G43" s="6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6"/>
      <c r="E44" s="6"/>
      <c r="F44" s="6"/>
      <c r="G44" s="6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6"/>
      <c r="E45" s="6"/>
      <c r="F45" s="6"/>
      <c r="G45" s="6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6"/>
      <c r="E46" s="6"/>
      <c r="F46" s="6"/>
      <c r="G46" s="6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6"/>
      <c r="E47" s="6"/>
      <c r="F47" s="6"/>
      <c r="G47" s="6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6"/>
      <c r="E48" s="6"/>
      <c r="F48" s="6"/>
      <c r="G48" s="6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6"/>
      <c r="E49" s="6"/>
      <c r="F49" s="6"/>
      <c r="G49" s="6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6"/>
      <c r="E50" s="6"/>
      <c r="F50" s="6"/>
      <c r="G50" s="6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6"/>
      <c r="E51" s="6"/>
      <c r="F51" s="6"/>
      <c r="G51" s="6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6"/>
      <c r="E52" s="6"/>
      <c r="F52" s="6"/>
      <c r="G52" s="6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6"/>
      <c r="E53" s="6"/>
      <c r="F53" s="6"/>
      <c r="G53" s="6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6"/>
      <c r="E54" s="6"/>
      <c r="F54" s="6"/>
      <c r="G54" s="6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6"/>
      <c r="E55" s="6"/>
      <c r="F55" s="6"/>
      <c r="G55" s="6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6"/>
      <c r="E56" s="6"/>
      <c r="F56" s="6"/>
      <c r="G56" s="6"/>
      <c r="H56" s="17"/>
      <c r="I56" s="9"/>
      <c r="J56" s="19"/>
      <c r="K56" s="19"/>
    </row>
    <row r="57" ht="12.75" hidden="1"/>
    <row r="58" ht="12.75" hidden="1"/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23</v>
      </c>
      <c r="J62" s="87" t="s">
        <v>29</v>
      </c>
      <c r="K62" s="87"/>
      <c r="L62" s="30">
        <f>MAX(H3:H56)</f>
        <v>2.7</v>
      </c>
    </row>
    <row r="63" spans="2:12" ht="12.75">
      <c r="B63" s="88" t="s">
        <v>10</v>
      </c>
      <c r="C63" s="88"/>
      <c r="D63" s="11">
        <f>D62-SUM(J3:J62)+SUM(K3:K62)</f>
        <v>1564.4</v>
      </c>
      <c r="E63" s="23">
        <f>E62*D64/100+E62</f>
        <v>46932</v>
      </c>
      <c r="G63" s="87" t="s">
        <v>27</v>
      </c>
      <c r="H63" s="87"/>
      <c r="I63" s="29">
        <f>I62-I64-I65</f>
        <v>16</v>
      </c>
      <c r="J63" s="87" t="s">
        <v>28</v>
      </c>
      <c r="K63" s="87"/>
      <c r="L63" s="30">
        <f>MIN(H3:H55)</f>
        <v>1.57</v>
      </c>
    </row>
    <row r="64" spans="2:12" ht="12.75">
      <c r="B64" s="88" t="s">
        <v>11</v>
      </c>
      <c r="C64" s="88"/>
      <c r="D64" s="12">
        <f>(D63-D62)/D62*100</f>
        <v>56.44000000000001</v>
      </c>
      <c r="E64" s="24">
        <f>D64</f>
        <v>56.44000000000001</v>
      </c>
      <c r="G64" s="89" t="s">
        <v>24</v>
      </c>
      <c r="H64" s="89"/>
      <c r="I64" s="27">
        <f>COUNTIF(K3:K56,0)</f>
        <v>7</v>
      </c>
      <c r="J64" s="87" t="s">
        <v>30</v>
      </c>
      <c r="K64" s="87"/>
      <c r="L64" s="30">
        <f>AVERAGE(H3:H56)</f>
        <v>1.8665217391304352</v>
      </c>
    </row>
    <row r="65" spans="2:9" ht="12.75">
      <c r="B65" s="25" t="s">
        <v>18</v>
      </c>
      <c r="C65" s="25"/>
      <c r="D65" s="25">
        <f>D63-D62</f>
        <v>564.4000000000001</v>
      </c>
      <c r="E65" s="25">
        <f>E63-E62</f>
        <v>16932</v>
      </c>
      <c r="G65" s="92" t="s">
        <v>25</v>
      </c>
      <c r="H65" s="92"/>
      <c r="I65" s="28">
        <v>0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zoomScale="70" zoomScaleNormal="70" workbookViewId="0" topLeftCell="A4">
      <selection activeCell="J57" sqref="J57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8.28125" style="0" hidden="1" customWidth="1"/>
    <col min="4" max="4" width="12.7109375" style="0" customWidth="1"/>
    <col min="5" max="5" width="19.57421875" style="0" customWidth="1"/>
    <col min="6" max="6" width="23.28125" style="0" customWidth="1"/>
    <col min="7" max="7" width="11.003906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</cols>
  <sheetData>
    <row r="1" spans="1:11" ht="13.5" thickBot="1">
      <c r="A1" s="90" t="s">
        <v>547</v>
      </c>
      <c r="B1" s="90"/>
      <c r="C1" s="90"/>
      <c r="D1" s="90"/>
      <c r="E1" s="90"/>
      <c r="F1" s="90"/>
      <c r="G1" s="90"/>
      <c r="H1" s="90"/>
      <c r="I1" s="90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20</v>
      </c>
      <c r="K2" s="4" t="s">
        <v>21</v>
      </c>
    </row>
    <row r="3" spans="1:12" ht="18" customHeight="1" thickTop="1">
      <c r="A3" s="5">
        <v>1</v>
      </c>
      <c r="B3" s="21">
        <v>41153.729166666664</v>
      </c>
      <c r="D3" s="43" t="s">
        <v>8</v>
      </c>
      <c r="E3" s="13" t="s">
        <v>185</v>
      </c>
      <c r="F3" s="6" t="s">
        <v>460</v>
      </c>
      <c r="G3" s="14" t="s">
        <v>47</v>
      </c>
      <c r="H3" s="17">
        <v>1.72</v>
      </c>
      <c r="I3" s="10" t="s">
        <v>15</v>
      </c>
      <c r="J3" s="6">
        <v>90</v>
      </c>
      <c r="K3" s="38">
        <f>J3*H3</f>
        <v>154.8</v>
      </c>
      <c r="L3" s="6"/>
    </row>
    <row r="4" spans="1:12" ht="12.75">
      <c r="A4" s="8">
        <v>2</v>
      </c>
      <c r="B4" s="21">
        <v>41153.75</v>
      </c>
      <c r="D4" s="43" t="s">
        <v>8</v>
      </c>
      <c r="E4" s="13" t="s">
        <v>14</v>
      </c>
      <c r="F4" s="6" t="s">
        <v>532</v>
      </c>
      <c r="G4" s="14" t="s">
        <v>44</v>
      </c>
      <c r="H4" s="17">
        <v>1.75</v>
      </c>
      <c r="I4" s="9" t="s">
        <v>207</v>
      </c>
      <c r="J4" s="6">
        <v>90</v>
      </c>
      <c r="K4" s="37">
        <v>0</v>
      </c>
      <c r="L4" s="6"/>
    </row>
    <row r="5" spans="1:12" ht="12.75">
      <c r="A5" s="5">
        <v>3</v>
      </c>
      <c r="B5" s="21">
        <v>41154.791666666664</v>
      </c>
      <c r="D5" s="43" t="s">
        <v>8</v>
      </c>
      <c r="E5" s="6" t="s">
        <v>14</v>
      </c>
      <c r="F5" s="6" t="s">
        <v>530</v>
      </c>
      <c r="G5" s="6" t="s">
        <v>531</v>
      </c>
      <c r="H5" s="18">
        <v>2.46</v>
      </c>
      <c r="I5" s="9" t="s">
        <v>17</v>
      </c>
      <c r="J5" s="26">
        <v>80</v>
      </c>
      <c r="K5" s="37">
        <v>0</v>
      </c>
      <c r="L5" s="6"/>
    </row>
    <row r="6" spans="1:12" ht="12.75">
      <c r="A6" s="8">
        <v>4</v>
      </c>
      <c r="B6" s="21">
        <v>41154.854166666664</v>
      </c>
      <c r="C6" s="6"/>
      <c r="D6" s="43" t="s">
        <v>8</v>
      </c>
      <c r="E6" s="13" t="s">
        <v>220</v>
      </c>
      <c r="F6" t="s">
        <v>529</v>
      </c>
      <c r="G6" s="14" t="s">
        <v>13</v>
      </c>
      <c r="H6" s="18">
        <v>1.9</v>
      </c>
      <c r="I6" s="10" t="s">
        <v>233</v>
      </c>
      <c r="J6" s="41">
        <v>90</v>
      </c>
      <c r="K6" s="38">
        <f>J6*H6</f>
        <v>171</v>
      </c>
      <c r="L6" s="6"/>
    </row>
    <row r="7" spans="1:12" ht="12.75">
      <c r="A7" s="5">
        <v>5</v>
      </c>
      <c r="B7" s="21">
        <v>41154.947916666664</v>
      </c>
      <c r="C7" s="6"/>
      <c r="D7" s="43" t="s">
        <v>8</v>
      </c>
      <c r="E7" s="13" t="s">
        <v>46</v>
      </c>
      <c r="F7" s="6" t="s">
        <v>528</v>
      </c>
      <c r="G7" s="6" t="s">
        <v>47</v>
      </c>
      <c r="H7" s="18">
        <v>2.04</v>
      </c>
      <c r="I7" s="9" t="s">
        <v>542</v>
      </c>
      <c r="J7" s="41">
        <v>80</v>
      </c>
      <c r="K7" s="37">
        <v>0</v>
      </c>
      <c r="L7" s="6"/>
    </row>
    <row r="8" spans="1:12" ht="14.25" customHeight="1">
      <c r="A8" s="8">
        <v>6</v>
      </c>
      <c r="B8" s="21">
        <v>41155.895833333336</v>
      </c>
      <c r="C8" s="6"/>
      <c r="D8" s="43" t="s">
        <v>8</v>
      </c>
      <c r="E8" s="6" t="s">
        <v>541</v>
      </c>
      <c r="F8" s="6" t="s">
        <v>527</v>
      </c>
      <c r="G8" s="14" t="s">
        <v>13</v>
      </c>
      <c r="H8" s="18">
        <v>1.72</v>
      </c>
      <c r="I8" s="10" t="s">
        <v>543</v>
      </c>
      <c r="J8" s="6">
        <v>90</v>
      </c>
      <c r="K8" s="38">
        <f>J8*H8</f>
        <v>154.8</v>
      </c>
      <c r="L8" s="6"/>
    </row>
    <row r="9" spans="1:12" ht="12.75">
      <c r="A9" s="5">
        <v>7</v>
      </c>
      <c r="B9" s="21">
        <v>41156.8125</v>
      </c>
      <c r="C9" s="6"/>
      <c r="D9" s="43" t="s">
        <v>22</v>
      </c>
      <c r="E9" s="6" t="s">
        <v>23</v>
      </c>
      <c r="F9" s="6" t="s">
        <v>526</v>
      </c>
      <c r="G9" s="14" t="s">
        <v>184</v>
      </c>
      <c r="H9" s="18">
        <v>1.6</v>
      </c>
      <c r="I9" s="10" t="s">
        <v>207</v>
      </c>
      <c r="J9" s="6">
        <v>100</v>
      </c>
      <c r="K9" s="38">
        <f>J9*H9</f>
        <v>160</v>
      </c>
      <c r="L9" s="6"/>
    </row>
    <row r="10" spans="1:12" ht="21" customHeight="1">
      <c r="A10" s="8">
        <v>8</v>
      </c>
      <c r="B10" s="21">
        <v>41157.854166666664</v>
      </c>
      <c r="C10" s="15"/>
      <c r="D10" s="43" t="s">
        <v>43</v>
      </c>
      <c r="E10" s="13" t="s">
        <v>540</v>
      </c>
      <c r="F10" s="26" t="s">
        <v>524</v>
      </c>
      <c r="G10" s="14" t="s">
        <v>525</v>
      </c>
      <c r="H10" s="18">
        <v>1.55</v>
      </c>
      <c r="I10" s="10" t="s">
        <v>80</v>
      </c>
      <c r="J10" s="6">
        <v>100</v>
      </c>
      <c r="K10" s="37">
        <v>155</v>
      </c>
      <c r="L10" s="6"/>
    </row>
    <row r="11" spans="1:12" ht="17.25" customHeight="1">
      <c r="A11" s="5">
        <v>9</v>
      </c>
      <c r="B11" s="21">
        <v>41158.708333333336</v>
      </c>
      <c r="C11" s="15"/>
      <c r="D11" s="43" t="s">
        <v>8</v>
      </c>
      <c r="E11" s="13" t="s">
        <v>238</v>
      </c>
      <c r="F11" s="7" t="s">
        <v>523</v>
      </c>
      <c r="G11" s="6" t="s">
        <v>37</v>
      </c>
      <c r="H11" s="18">
        <v>1.55</v>
      </c>
      <c r="I11" s="9" t="s">
        <v>324</v>
      </c>
      <c r="J11" s="19">
        <v>100</v>
      </c>
      <c r="K11" s="38">
        <v>0</v>
      </c>
      <c r="L11" s="6"/>
    </row>
    <row r="12" spans="1:12" ht="17.25" customHeight="1">
      <c r="A12" s="8">
        <v>10</v>
      </c>
      <c r="B12" s="21">
        <v>41158.75</v>
      </c>
      <c r="C12" s="15"/>
      <c r="D12" s="43" t="s">
        <v>8</v>
      </c>
      <c r="E12" s="13" t="s">
        <v>238</v>
      </c>
      <c r="F12" s="6" t="s">
        <v>522</v>
      </c>
      <c r="G12" s="6" t="s">
        <v>176</v>
      </c>
      <c r="H12" s="18">
        <v>1.85</v>
      </c>
      <c r="I12" s="22" t="s">
        <v>233</v>
      </c>
      <c r="J12" s="19">
        <v>80</v>
      </c>
      <c r="K12" s="37">
        <v>80</v>
      </c>
      <c r="L12" s="6"/>
    </row>
    <row r="13" spans="1:12" ht="15" customHeight="1">
      <c r="A13" s="5">
        <v>11</v>
      </c>
      <c r="B13" s="21">
        <v>41159.791666666664</v>
      </c>
      <c r="C13" s="15"/>
      <c r="D13" s="43" t="s">
        <v>8</v>
      </c>
      <c r="E13" s="13" t="s">
        <v>539</v>
      </c>
      <c r="F13" s="6" t="s">
        <v>520</v>
      </c>
      <c r="G13" s="6" t="s">
        <v>521</v>
      </c>
      <c r="H13" s="18">
        <v>1.6</v>
      </c>
      <c r="I13" s="10" t="s">
        <v>462</v>
      </c>
      <c r="J13" s="19">
        <v>100</v>
      </c>
      <c r="K13" s="38">
        <v>160</v>
      </c>
      <c r="L13" s="6"/>
    </row>
    <row r="14" spans="1:12" ht="12.75" customHeight="1">
      <c r="A14" s="8">
        <v>12</v>
      </c>
      <c r="B14" s="21">
        <v>41159.947916666664</v>
      </c>
      <c r="C14" s="16"/>
      <c r="D14" s="43" t="s">
        <v>8</v>
      </c>
      <c r="E14" s="6" t="s">
        <v>538</v>
      </c>
      <c r="F14" s="16" t="s">
        <v>518</v>
      </c>
      <c r="G14" s="6" t="s">
        <v>519</v>
      </c>
      <c r="H14" s="18">
        <v>1.65</v>
      </c>
      <c r="I14" s="10" t="s">
        <v>544</v>
      </c>
      <c r="J14" s="19">
        <v>100</v>
      </c>
      <c r="K14" s="38">
        <v>165</v>
      </c>
      <c r="L14" s="6"/>
    </row>
    <row r="15" spans="1:12" ht="12.75" customHeight="1">
      <c r="A15" s="5">
        <v>13</v>
      </c>
      <c r="B15" s="21">
        <v>41160.75</v>
      </c>
      <c r="C15" s="16"/>
      <c r="D15" s="43" t="s">
        <v>8</v>
      </c>
      <c r="E15" s="26" t="s">
        <v>537</v>
      </c>
      <c r="F15" s="6" t="s">
        <v>517</v>
      </c>
      <c r="G15" s="6" t="s">
        <v>13</v>
      </c>
      <c r="H15" s="18">
        <v>1.85</v>
      </c>
      <c r="I15" s="22" t="s">
        <v>12</v>
      </c>
      <c r="J15" s="19">
        <v>90</v>
      </c>
      <c r="K15" s="37">
        <v>90</v>
      </c>
      <c r="L15" s="6"/>
    </row>
    <row r="16" spans="1:12" ht="12.75" customHeight="1">
      <c r="A16" s="8">
        <v>14</v>
      </c>
      <c r="B16" s="21">
        <v>41160.99930555555</v>
      </c>
      <c r="C16" s="16"/>
      <c r="D16" s="43" t="s">
        <v>8</v>
      </c>
      <c r="E16" s="26" t="s">
        <v>352</v>
      </c>
      <c r="F16" s="26" t="s">
        <v>516</v>
      </c>
      <c r="G16" s="6" t="s">
        <v>42</v>
      </c>
      <c r="H16" s="18">
        <v>1.65</v>
      </c>
      <c r="I16" s="22" t="s">
        <v>45</v>
      </c>
      <c r="J16" s="19">
        <v>90</v>
      </c>
      <c r="K16" s="38">
        <v>90</v>
      </c>
      <c r="L16" s="6"/>
    </row>
    <row r="17" spans="1:12" ht="15" customHeight="1">
      <c r="A17" s="5">
        <v>15</v>
      </c>
      <c r="B17" s="21">
        <v>41162.916666666664</v>
      </c>
      <c r="C17" s="16"/>
      <c r="D17" s="43" t="s">
        <v>8</v>
      </c>
      <c r="E17" s="6" t="s">
        <v>536</v>
      </c>
      <c r="F17" s="6" t="s">
        <v>515</v>
      </c>
      <c r="G17" s="6" t="s">
        <v>42</v>
      </c>
      <c r="H17" s="18">
        <v>1.7</v>
      </c>
      <c r="I17" s="22" t="s">
        <v>543</v>
      </c>
      <c r="J17" s="19">
        <v>90</v>
      </c>
      <c r="K17" s="37">
        <v>90</v>
      </c>
      <c r="L17" s="6"/>
    </row>
    <row r="18" spans="1:12" ht="12.75" customHeight="1">
      <c r="A18" s="8">
        <v>16</v>
      </c>
      <c r="B18" s="21">
        <v>41167.75</v>
      </c>
      <c r="C18" s="16"/>
      <c r="D18" s="43" t="s">
        <v>8</v>
      </c>
      <c r="E18" s="6" t="s">
        <v>202</v>
      </c>
      <c r="F18" s="6" t="s">
        <v>513</v>
      </c>
      <c r="G18" s="18" t="s">
        <v>37</v>
      </c>
      <c r="H18" s="18">
        <v>1.9</v>
      </c>
      <c r="I18" s="10" t="s">
        <v>15</v>
      </c>
      <c r="J18" s="19">
        <v>90</v>
      </c>
      <c r="K18" s="38">
        <f>J18*H18</f>
        <v>171</v>
      </c>
      <c r="L18" s="6"/>
    </row>
    <row r="19" spans="1:11" ht="12" customHeight="1">
      <c r="A19" s="5">
        <v>17</v>
      </c>
      <c r="B19" s="21">
        <v>41167.75</v>
      </c>
      <c r="C19" s="16"/>
      <c r="D19" s="43" t="s">
        <v>8</v>
      </c>
      <c r="E19" s="13" t="s">
        <v>14</v>
      </c>
      <c r="F19" s="6" t="s">
        <v>514</v>
      </c>
      <c r="G19" s="6" t="s">
        <v>39</v>
      </c>
      <c r="H19" s="18">
        <v>1.8</v>
      </c>
      <c r="I19" s="9" t="s">
        <v>545</v>
      </c>
      <c r="J19" s="19">
        <v>90</v>
      </c>
      <c r="K19" s="38">
        <v>0</v>
      </c>
    </row>
    <row r="20" spans="1:11" ht="15.75" customHeight="1">
      <c r="A20" s="8">
        <v>18</v>
      </c>
      <c r="B20" s="21">
        <v>41167.833333333336</v>
      </c>
      <c r="C20" s="6"/>
      <c r="D20" s="43" t="s">
        <v>8</v>
      </c>
      <c r="E20" s="13" t="s">
        <v>243</v>
      </c>
      <c r="F20" s="13" t="s">
        <v>511</v>
      </c>
      <c r="G20" s="26" t="s">
        <v>512</v>
      </c>
      <c r="H20" s="18">
        <v>1.7</v>
      </c>
      <c r="I20" s="10" t="s">
        <v>40</v>
      </c>
      <c r="J20" s="19">
        <v>90</v>
      </c>
      <c r="K20" s="38">
        <f>J20*H20</f>
        <v>153</v>
      </c>
    </row>
    <row r="21" spans="1:11" ht="15" customHeight="1">
      <c r="A21" s="5">
        <v>19</v>
      </c>
      <c r="B21" s="21">
        <v>41168.625</v>
      </c>
      <c r="C21" s="6"/>
      <c r="D21" s="43" t="s">
        <v>8</v>
      </c>
      <c r="E21" s="13" t="s">
        <v>535</v>
      </c>
      <c r="F21" s="6" t="s">
        <v>510</v>
      </c>
      <c r="G21" s="26" t="s">
        <v>42</v>
      </c>
      <c r="H21" s="18">
        <v>1.6</v>
      </c>
      <c r="I21" s="10" t="s">
        <v>15</v>
      </c>
      <c r="J21" s="19">
        <v>100</v>
      </c>
      <c r="K21" s="38">
        <v>160</v>
      </c>
    </row>
    <row r="22" spans="1:11" ht="16.5" customHeight="1">
      <c r="A22" s="5">
        <v>20</v>
      </c>
      <c r="B22" s="21">
        <v>41169.958333333336</v>
      </c>
      <c r="C22" s="6"/>
      <c r="D22" s="43" t="s">
        <v>8</v>
      </c>
      <c r="E22" s="13" t="s">
        <v>14</v>
      </c>
      <c r="F22" s="13" t="s">
        <v>509</v>
      </c>
      <c r="G22" s="13" t="s">
        <v>47</v>
      </c>
      <c r="H22" s="18">
        <v>1.8</v>
      </c>
      <c r="I22" s="9" t="s">
        <v>207</v>
      </c>
      <c r="J22" s="19">
        <v>80</v>
      </c>
      <c r="K22" s="38">
        <v>0</v>
      </c>
    </row>
    <row r="23" spans="1:11" ht="15.75" customHeight="1">
      <c r="A23" s="5">
        <v>21</v>
      </c>
      <c r="B23" s="21">
        <v>41170.947916666664</v>
      </c>
      <c r="C23" s="6"/>
      <c r="D23" s="43" t="s">
        <v>8</v>
      </c>
      <c r="E23" s="6" t="s">
        <v>254</v>
      </c>
      <c r="F23" s="6" t="s">
        <v>508</v>
      </c>
      <c r="G23" s="6" t="s">
        <v>48</v>
      </c>
      <c r="H23" s="17">
        <v>1.65</v>
      </c>
      <c r="I23" s="10" t="s">
        <v>324</v>
      </c>
      <c r="J23" s="26">
        <v>100</v>
      </c>
      <c r="K23" s="38">
        <v>165</v>
      </c>
    </row>
    <row r="24" spans="1:11" ht="12.75">
      <c r="A24" s="5">
        <v>22</v>
      </c>
      <c r="B24" s="21">
        <v>41171.947916666664</v>
      </c>
      <c r="C24" s="6"/>
      <c r="D24" s="43" t="s">
        <v>8</v>
      </c>
      <c r="E24" s="6" t="s">
        <v>254</v>
      </c>
      <c r="F24" s="6" t="s">
        <v>505</v>
      </c>
      <c r="G24" s="26" t="s">
        <v>42</v>
      </c>
      <c r="H24" s="17">
        <v>1.67</v>
      </c>
      <c r="I24" s="22" t="s">
        <v>233</v>
      </c>
      <c r="J24" s="19">
        <v>100</v>
      </c>
      <c r="K24" s="38">
        <v>100</v>
      </c>
    </row>
    <row r="25" spans="1:11" ht="12.75">
      <c r="A25" s="5">
        <v>23</v>
      </c>
      <c r="B25" s="21">
        <v>41171.947916666664</v>
      </c>
      <c r="C25" s="6"/>
      <c r="D25" s="43" t="s">
        <v>8</v>
      </c>
      <c r="E25" s="6" t="s">
        <v>534</v>
      </c>
      <c r="F25" s="6" t="s">
        <v>506</v>
      </c>
      <c r="G25" s="6" t="s">
        <v>507</v>
      </c>
      <c r="H25" s="17">
        <v>1.8</v>
      </c>
      <c r="I25" s="10" t="s">
        <v>546</v>
      </c>
      <c r="J25" s="19">
        <v>90</v>
      </c>
      <c r="K25" s="38">
        <f>J25*H25</f>
        <v>162</v>
      </c>
    </row>
    <row r="26" spans="1:11" ht="12.75">
      <c r="A26" s="5">
        <v>24</v>
      </c>
      <c r="B26" s="21">
        <v>41172</v>
      </c>
      <c r="C26" s="6"/>
      <c r="D26" s="43" t="s">
        <v>8</v>
      </c>
      <c r="E26" s="6" t="s">
        <v>194</v>
      </c>
      <c r="F26" s="6" t="s">
        <v>501</v>
      </c>
      <c r="G26" s="6" t="s">
        <v>47</v>
      </c>
      <c r="H26" s="17">
        <v>1.65</v>
      </c>
      <c r="I26" s="10" t="s">
        <v>80</v>
      </c>
      <c r="J26" s="19">
        <v>100</v>
      </c>
      <c r="K26" s="38">
        <v>165</v>
      </c>
    </row>
    <row r="27" spans="1:11" ht="12.75">
      <c r="A27" s="5">
        <v>25</v>
      </c>
      <c r="B27" s="21">
        <v>41172.875</v>
      </c>
      <c r="C27" s="6"/>
      <c r="D27" s="43" t="s">
        <v>8</v>
      </c>
      <c r="E27" s="6" t="s">
        <v>194</v>
      </c>
      <c r="F27" s="6" t="s">
        <v>502</v>
      </c>
      <c r="G27" s="6" t="s">
        <v>503</v>
      </c>
      <c r="H27" s="40">
        <v>1.6</v>
      </c>
      <c r="I27" s="22" t="s">
        <v>17</v>
      </c>
      <c r="J27" s="19">
        <v>100</v>
      </c>
      <c r="K27" s="38">
        <v>100</v>
      </c>
    </row>
    <row r="28" spans="1:11" ht="12.75">
      <c r="A28" s="5">
        <v>26</v>
      </c>
      <c r="B28" s="21">
        <v>41172.875</v>
      </c>
      <c r="C28" s="6"/>
      <c r="D28" s="43" t="s">
        <v>8</v>
      </c>
      <c r="E28" s="6" t="s">
        <v>533</v>
      </c>
      <c r="F28" s="6" t="s">
        <v>504</v>
      </c>
      <c r="G28" s="6" t="s">
        <v>44</v>
      </c>
      <c r="H28" s="40">
        <v>1.72</v>
      </c>
      <c r="I28" s="10" t="s">
        <v>545</v>
      </c>
      <c r="J28" s="19">
        <v>90</v>
      </c>
      <c r="K28" s="38">
        <f>J28*H28</f>
        <v>154.8</v>
      </c>
    </row>
    <row r="29" spans="1:11" ht="12.75">
      <c r="A29" s="5">
        <v>27</v>
      </c>
      <c r="B29" s="21">
        <v>41174</v>
      </c>
      <c r="C29" s="6"/>
      <c r="D29" s="43" t="s">
        <v>8</v>
      </c>
      <c r="E29" s="6" t="s">
        <v>220</v>
      </c>
      <c r="F29" s="6" t="s">
        <v>500</v>
      </c>
      <c r="G29" s="26" t="s">
        <v>52</v>
      </c>
      <c r="H29" s="17">
        <v>1.6</v>
      </c>
      <c r="I29" s="9" t="s">
        <v>309</v>
      </c>
      <c r="J29" s="19">
        <v>100</v>
      </c>
      <c r="K29" s="38">
        <v>0</v>
      </c>
    </row>
    <row r="30" spans="1:11" ht="12.75">
      <c r="A30" s="5">
        <v>28</v>
      </c>
      <c r="B30" s="21">
        <v>41174</v>
      </c>
      <c r="C30" s="6"/>
      <c r="D30" s="43" t="s">
        <v>8</v>
      </c>
      <c r="E30" s="13" t="s">
        <v>220</v>
      </c>
      <c r="F30" s="6" t="s">
        <v>499</v>
      </c>
      <c r="G30" s="6" t="s">
        <v>34</v>
      </c>
      <c r="H30" s="17">
        <v>1.8</v>
      </c>
      <c r="I30" s="9" t="s">
        <v>40</v>
      </c>
      <c r="J30" s="19">
        <v>90</v>
      </c>
      <c r="K30" s="38">
        <v>0</v>
      </c>
    </row>
    <row r="31" spans="1:11" ht="12.75" customHeight="1">
      <c r="A31" s="5">
        <v>29</v>
      </c>
      <c r="B31" s="21">
        <v>41175</v>
      </c>
      <c r="D31" s="48" t="s">
        <v>22</v>
      </c>
      <c r="E31" s="44" t="s">
        <v>23</v>
      </c>
      <c r="F31" s="44" t="s">
        <v>548</v>
      </c>
      <c r="G31" s="49" t="s">
        <v>549</v>
      </c>
      <c r="H31" s="17">
        <v>1.7</v>
      </c>
      <c r="I31" s="45" t="s">
        <v>251</v>
      </c>
      <c r="J31" s="19">
        <v>90</v>
      </c>
      <c r="K31" s="38">
        <v>0</v>
      </c>
    </row>
    <row r="32" spans="1:11" ht="12.75">
      <c r="A32" s="5">
        <v>30</v>
      </c>
      <c r="B32" s="21">
        <v>41175</v>
      </c>
      <c r="D32" s="49" t="s">
        <v>8</v>
      </c>
      <c r="E32" s="44" t="s">
        <v>14</v>
      </c>
      <c r="F32" s="44" t="s">
        <v>550</v>
      </c>
      <c r="G32" s="49" t="s">
        <v>60</v>
      </c>
      <c r="H32" s="6">
        <v>1.77</v>
      </c>
      <c r="I32" s="45" t="s">
        <v>233</v>
      </c>
      <c r="J32" s="19">
        <v>90</v>
      </c>
      <c r="K32" s="38">
        <v>0</v>
      </c>
    </row>
    <row r="33" spans="1:11" ht="12.75">
      <c r="A33" s="5">
        <v>31</v>
      </c>
      <c r="B33" s="21">
        <v>41175</v>
      </c>
      <c r="C33" s="6"/>
      <c r="D33" s="49" t="s">
        <v>8</v>
      </c>
      <c r="E33" s="44" t="s">
        <v>16</v>
      </c>
      <c r="F33" s="44" t="s">
        <v>551</v>
      </c>
      <c r="G33" s="49" t="s">
        <v>34</v>
      </c>
      <c r="H33" s="17">
        <v>1.7</v>
      </c>
      <c r="I33" s="45" t="s">
        <v>12</v>
      </c>
      <c r="J33" s="19">
        <v>80</v>
      </c>
      <c r="K33" s="38">
        <v>0</v>
      </c>
    </row>
    <row r="34" spans="1:11" ht="12.75">
      <c r="A34" s="5">
        <v>32</v>
      </c>
      <c r="B34" s="21">
        <v>41177</v>
      </c>
      <c r="C34" s="6"/>
      <c r="D34" s="49" t="s">
        <v>8</v>
      </c>
      <c r="E34" s="44" t="s">
        <v>552</v>
      </c>
      <c r="F34" s="44" t="s">
        <v>553</v>
      </c>
      <c r="G34" s="49" t="s">
        <v>52</v>
      </c>
      <c r="H34" s="17">
        <v>1.6</v>
      </c>
      <c r="I34" s="46" t="s">
        <v>59</v>
      </c>
      <c r="J34" s="19">
        <v>100</v>
      </c>
      <c r="K34" s="38">
        <v>100</v>
      </c>
    </row>
    <row r="35" spans="1:11" ht="12.75">
      <c r="A35" s="5">
        <v>33</v>
      </c>
      <c r="B35" s="21">
        <v>41177</v>
      </c>
      <c r="C35" s="6"/>
      <c r="D35" s="49" t="s">
        <v>8</v>
      </c>
      <c r="E35" s="44" t="s">
        <v>185</v>
      </c>
      <c r="F35" s="44" t="s">
        <v>554</v>
      </c>
      <c r="G35" s="49" t="s">
        <v>68</v>
      </c>
      <c r="H35" s="17">
        <v>2.05</v>
      </c>
      <c r="I35" s="10" t="s">
        <v>80</v>
      </c>
      <c r="J35" s="19">
        <v>90</v>
      </c>
      <c r="K35" s="38">
        <f>J35*H35</f>
        <v>184.49999999999997</v>
      </c>
    </row>
    <row r="36" spans="1:11" ht="12.75">
      <c r="A36" s="5">
        <v>34</v>
      </c>
      <c r="B36" s="21">
        <v>41178</v>
      </c>
      <c r="C36" s="6"/>
      <c r="D36" s="49" t="s">
        <v>8</v>
      </c>
      <c r="E36" s="44" t="s">
        <v>552</v>
      </c>
      <c r="F36" s="44" t="s">
        <v>555</v>
      </c>
      <c r="G36" s="49" t="s">
        <v>556</v>
      </c>
      <c r="H36" s="17">
        <v>1.7</v>
      </c>
      <c r="I36" s="45" t="s">
        <v>324</v>
      </c>
      <c r="J36" s="19">
        <v>90</v>
      </c>
      <c r="K36" s="38">
        <v>0</v>
      </c>
    </row>
    <row r="37" spans="1:11" ht="12.75">
      <c r="A37" s="5">
        <v>35</v>
      </c>
      <c r="B37" s="21">
        <v>41179</v>
      </c>
      <c r="C37" s="6"/>
      <c r="D37" s="49" t="s">
        <v>8</v>
      </c>
      <c r="E37" s="44" t="s">
        <v>552</v>
      </c>
      <c r="F37" s="44" t="s">
        <v>557</v>
      </c>
      <c r="G37" s="49" t="s">
        <v>558</v>
      </c>
      <c r="H37" s="17">
        <v>1.65</v>
      </c>
      <c r="I37" s="10" t="s">
        <v>545</v>
      </c>
      <c r="J37" s="19">
        <v>100</v>
      </c>
      <c r="K37" s="38">
        <v>165</v>
      </c>
    </row>
    <row r="38" spans="1:11" ht="12.75">
      <c r="A38" s="5">
        <v>36</v>
      </c>
      <c r="B38" s="21">
        <v>41180</v>
      </c>
      <c r="C38" s="6"/>
      <c r="D38" s="49" t="s">
        <v>8</v>
      </c>
      <c r="E38" s="44" t="s">
        <v>243</v>
      </c>
      <c r="F38" s="44" t="s">
        <v>559</v>
      </c>
      <c r="G38" s="49" t="s">
        <v>42</v>
      </c>
      <c r="H38" s="17">
        <v>1.67</v>
      </c>
      <c r="I38" s="46" t="s">
        <v>45</v>
      </c>
      <c r="J38" s="19">
        <v>100</v>
      </c>
      <c r="K38" s="38">
        <v>100</v>
      </c>
    </row>
    <row r="39" spans="1:11" ht="12.75">
      <c r="A39" s="5">
        <v>37</v>
      </c>
      <c r="B39" s="21">
        <v>41181</v>
      </c>
      <c r="C39" s="6"/>
      <c r="D39" s="49" t="s">
        <v>8</v>
      </c>
      <c r="E39" s="44" t="s">
        <v>185</v>
      </c>
      <c r="F39" s="44" t="s">
        <v>560</v>
      </c>
      <c r="G39" s="49" t="s">
        <v>47</v>
      </c>
      <c r="H39" s="17">
        <v>1.75</v>
      </c>
      <c r="I39" s="45" t="s">
        <v>545</v>
      </c>
      <c r="J39" s="19">
        <v>80</v>
      </c>
      <c r="K39" s="38">
        <v>0</v>
      </c>
    </row>
    <row r="40" spans="1:11" ht="12.75">
      <c r="A40" s="5">
        <v>38</v>
      </c>
      <c r="B40" s="21">
        <v>41181</v>
      </c>
      <c r="C40" s="6"/>
      <c r="D40" s="49" t="s">
        <v>8</v>
      </c>
      <c r="E40" s="44" t="s">
        <v>202</v>
      </c>
      <c r="F40" s="44" t="s">
        <v>561</v>
      </c>
      <c r="G40" s="49" t="s">
        <v>13</v>
      </c>
      <c r="H40" s="17">
        <v>1.62</v>
      </c>
      <c r="I40" s="46" t="s">
        <v>17</v>
      </c>
      <c r="J40" s="19">
        <v>100</v>
      </c>
      <c r="K40" s="38">
        <v>100</v>
      </c>
    </row>
    <row r="41" spans="1:11" ht="12.75">
      <c r="A41" s="5">
        <v>39</v>
      </c>
      <c r="B41" s="21">
        <v>41182</v>
      </c>
      <c r="C41" s="6"/>
      <c r="D41" s="49" t="s">
        <v>8</v>
      </c>
      <c r="E41" s="44" t="s">
        <v>220</v>
      </c>
      <c r="F41" s="44" t="s">
        <v>562</v>
      </c>
      <c r="G41" s="49" t="s">
        <v>563</v>
      </c>
      <c r="H41" s="17">
        <v>1.65</v>
      </c>
      <c r="I41" s="47" t="s">
        <v>45</v>
      </c>
      <c r="J41" s="19">
        <v>100</v>
      </c>
      <c r="K41" s="38">
        <v>165</v>
      </c>
    </row>
    <row r="42" spans="1:11" ht="12.75">
      <c r="A42" s="5">
        <v>40</v>
      </c>
      <c r="B42" s="20">
        <v>41182</v>
      </c>
      <c r="C42" s="6"/>
      <c r="D42" s="49" t="s">
        <v>8</v>
      </c>
      <c r="E42" s="44" t="s">
        <v>46</v>
      </c>
      <c r="F42" s="44" t="s">
        <v>564</v>
      </c>
      <c r="G42" s="49" t="s">
        <v>48</v>
      </c>
      <c r="H42" s="17">
        <v>2.55</v>
      </c>
      <c r="I42" s="9" t="s">
        <v>45</v>
      </c>
      <c r="J42" s="19">
        <v>70</v>
      </c>
      <c r="K42" s="38">
        <v>0</v>
      </c>
    </row>
    <row r="43" spans="1:11" ht="12.75" hidden="1">
      <c r="A43" s="5">
        <v>41</v>
      </c>
      <c r="B43" s="20"/>
      <c r="C43" s="6"/>
      <c r="D43" s="49"/>
      <c r="E43" s="49"/>
      <c r="F43" s="49"/>
      <c r="G43" s="49"/>
      <c r="H43" s="17"/>
      <c r="I43" s="10"/>
      <c r="J43" s="19"/>
      <c r="K43" s="38"/>
    </row>
    <row r="44" spans="1:11" ht="12.75" hidden="1">
      <c r="A44" s="5">
        <v>42</v>
      </c>
      <c r="B44" s="20"/>
      <c r="C44" s="6"/>
      <c r="D44" s="49"/>
      <c r="E44" s="49"/>
      <c r="F44" s="49"/>
      <c r="G44" s="49"/>
      <c r="H44" s="17"/>
      <c r="I44" s="10"/>
      <c r="J44" s="19"/>
      <c r="K44" s="38"/>
    </row>
    <row r="45" spans="1:11" ht="12.75" hidden="1">
      <c r="A45" s="5">
        <v>43</v>
      </c>
      <c r="B45" s="20"/>
      <c r="C45" s="6"/>
      <c r="D45" s="49"/>
      <c r="E45" s="49"/>
      <c r="F45" s="49"/>
      <c r="G45" s="49"/>
      <c r="H45" s="17"/>
      <c r="I45" s="10"/>
      <c r="J45" s="19"/>
      <c r="K45" s="38"/>
    </row>
    <row r="46" spans="1:11" ht="12.75" hidden="1">
      <c r="A46" s="5">
        <v>44</v>
      </c>
      <c r="B46" s="20"/>
      <c r="C46" s="6"/>
      <c r="D46" s="49"/>
      <c r="E46" s="49"/>
      <c r="F46" s="49"/>
      <c r="G46" s="49"/>
      <c r="H46" s="17"/>
      <c r="I46" s="10"/>
      <c r="J46" s="19"/>
      <c r="K46" s="38"/>
    </row>
    <row r="47" spans="1:11" ht="12.75" hidden="1">
      <c r="A47" s="5">
        <v>45</v>
      </c>
      <c r="B47" s="20"/>
      <c r="C47" s="6"/>
      <c r="D47" s="49"/>
      <c r="E47" s="49"/>
      <c r="F47" s="49"/>
      <c r="G47" s="49"/>
      <c r="H47" s="17"/>
      <c r="I47" s="10"/>
      <c r="J47" s="19"/>
      <c r="K47" s="19"/>
    </row>
    <row r="48" spans="1:11" ht="12.75" hidden="1">
      <c r="A48" s="5">
        <v>46</v>
      </c>
      <c r="B48" s="20"/>
      <c r="C48" s="6"/>
      <c r="D48" s="49"/>
      <c r="E48" s="49"/>
      <c r="F48" s="49"/>
      <c r="G48" s="49"/>
      <c r="H48" s="17"/>
      <c r="I48" s="10"/>
      <c r="J48" s="19"/>
      <c r="K48" s="19"/>
    </row>
    <row r="49" spans="1:11" ht="12.75" hidden="1">
      <c r="A49" s="5">
        <v>47</v>
      </c>
      <c r="B49" s="20"/>
      <c r="C49" s="6"/>
      <c r="D49" s="49"/>
      <c r="E49" s="49"/>
      <c r="F49" s="49"/>
      <c r="G49" s="49"/>
      <c r="H49" s="17"/>
      <c r="I49" s="22"/>
      <c r="J49" s="19"/>
      <c r="K49" s="19"/>
    </row>
    <row r="50" spans="1:11" ht="12.75" hidden="1">
      <c r="A50" s="5">
        <v>48</v>
      </c>
      <c r="B50" s="20"/>
      <c r="C50" s="6"/>
      <c r="D50" s="49"/>
      <c r="E50" s="49"/>
      <c r="F50" s="49"/>
      <c r="G50" s="49"/>
      <c r="H50" s="17"/>
      <c r="I50" s="10"/>
      <c r="J50" s="19"/>
      <c r="K50" s="19"/>
    </row>
    <row r="51" spans="1:11" ht="12.75" hidden="1">
      <c r="A51" s="5">
        <v>49</v>
      </c>
      <c r="B51" s="20"/>
      <c r="C51" s="6"/>
      <c r="D51" s="49"/>
      <c r="E51" s="49"/>
      <c r="F51" s="49"/>
      <c r="G51" s="49"/>
      <c r="H51" s="17"/>
      <c r="I51" s="10"/>
      <c r="J51" s="19"/>
      <c r="K51" s="19"/>
    </row>
    <row r="52" spans="1:11" ht="12.75" hidden="1">
      <c r="A52" s="5">
        <v>50</v>
      </c>
      <c r="B52" s="20"/>
      <c r="C52" s="6"/>
      <c r="D52" s="49"/>
      <c r="E52" s="49"/>
      <c r="F52" s="49"/>
      <c r="G52" s="49"/>
      <c r="H52" s="17"/>
      <c r="I52" s="9"/>
      <c r="J52" s="19"/>
      <c r="K52" s="19"/>
    </row>
    <row r="53" spans="1:11" ht="12.75" hidden="1">
      <c r="A53" s="5">
        <v>51</v>
      </c>
      <c r="B53" s="20"/>
      <c r="C53" s="6"/>
      <c r="D53" s="49"/>
      <c r="E53" s="49"/>
      <c r="F53" s="49"/>
      <c r="G53" s="49"/>
      <c r="H53" s="17"/>
      <c r="I53" s="22"/>
      <c r="J53" s="19"/>
      <c r="K53" s="19"/>
    </row>
    <row r="54" spans="1:11" ht="12.75" hidden="1">
      <c r="A54" s="5">
        <v>52</v>
      </c>
      <c r="B54" s="20"/>
      <c r="C54" s="6"/>
      <c r="D54" s="49"/>
      <c r="E54" s="49"/>
      <c r="F54" s="49"/>
      <c r="G54" s="49"/>
      <c r="H54" s="17"/>
      <c r="I54" s="22"/>
      <c r="J54" s="19"/>
      <c r="K54" s="19"/>
    </row>
    <row r="55" spans="1:11" ht="12.75" hidden="1">
      <c r="A55" s="5">
        <v>53</v>
      </c>
      <c r="B55" s="20"/>
      <c r="C55" s="6"/>
      <c r="D55" s="49"/>
      <c r="E55" s="49"/>
      <c r="F55" s="49"/>
      <c r="G55" s="49"/>
      <c r="H55" s="17"/>
      <c r="I55" s="22"/>
      <c r="J55" s="19"/>
      <c r="K55" s="19"/>
    </row>
    <row r="56" spans="1:11" ht="12.75" hidden="1">
      <c r="A56" s="5">
        <v>54</v>
      </c>
      <c r="B56" s="20"/>
      <c r="C56" s="6"/>
      <c r="D56" s="49"/>
      <c r="E56" s="49"/>
      <c r="F56" s="49"/>
      <c r="G56" s="49"/>
      <c r="H56" s="17"/>
      <c r="I56" s="9"/>
      <c r="J56" s="19"/>
      <c r="K56" s="19"/>
    </row>
    <row r="57" spans="4:7" ht="12.75">
      <c r="D57" s="49"/>
      <c r="E57" s="49"/>
      <c r="F57" s="49"/>
      <c r="G57" s="49"/>
    </row>
    <row r="59" spans="5:10" ht="12.75">
      <c r="E59" s="6"/>
      <c r="F59" s="6"/>
      <c r="I59" s="6"/>
      <c r="J59" s="6"/>
    </row>
    <row r="62" spans="2:12" ht="12.75">
      <c r="B62" s="88" t="s">
        <v>9</v>
      </c>
      <c r="C62" s="88"/>
      <c r="D62" s="1">
        <v>1000</v>
      </c>
      <c r="E62" s="2">
        <v>30000</v>
      </c>
      <c r="G62" s="91" t="s">
        <v>26</v>
      </c>
      <c r="H62" s="91"/>
      <c r="I62" s="6">
        <f>COUNT(B3:C57)</f>
        <v>40</v>
      </c>
      <c r="J62" s="87" t="s">
        <v>29</v>
      </c>
      <c r="K62" s="87"/>
      <c r="L62" s="30">
        <f>MAX(H3:H56)</f>
        <v>2.55</v>
      </c>
    </row>
    <row r="63" spans="2:12" ht="12.75">
      <c r="B63" s="88" t="s">
        <v>10</v>
      </c>
      <c r="C63" s="88"/>
      <c r="D63" s="11">
        <f>D62-SUM(J3:J62)+SUM(K3:K62)</f>
        <v>935.9000000000001</v>
      </c>
      <c r="E63" s="23">
        <f>E62*D64/100+E62</f>
        <v>28077.000000000004</v>
      </c>
      <c r="G63" s="87" t="s">
        <v>27</v>
      </c>
      <c r="H63" s="87"/>
      <c r="I63" s="29">
        <f>I62-I64-I65</f>
        <v>17</v>
      </c>
      <c r="J63" s="87" t="s">
        <v>28</v>
      </c>
      <c r="K63" s="87"/>
      <c r="L63" s="30">
        <f>MIN(H3:H55)</f>
        <v>1.55</v>
      </c>
    </row>
    <row r="64" spans="2:12" ht="12.75">
      <c r="B64" s="88" t="s">
        <v>11</v>
      </c>
      <c r="C64" s="88"/>
      <c r="D64" s="12">
        <f>(D63-D62)/D62*100</f>
        <v>-6.40999999999999</v>
      </c>
      <c r="E64" s="24">
        <f>D64</f>
        <v>-6.40999999999999</v>
      </c>
      <c r="G64" s="89" t="s">
        <v>24</v>
      </c>
      <c r="H64" s="89"/>
      <c r="I64" s="27">
        <f>COUNTIF(K3:K56,0)</f>
        <v>14</v>
      </c>
      <c r="J64" s="87" t="s">
        <v>30</v>
      </c>
      <c r="K64" s="87"/>
      <c r="L64" s="30">
        <f>AVERAGE(H3:H56)</f>
        <v>1.7572500000000002</v>
      </c>
    </row>
    <row r="65" spans="2:9" ht="12.75">
      <c r="B65" s="25" t="s">
        <v>18</v>
      </c>
      <c r="C65" s="25"/>
      <c r="D65" s="25">
        <f>D63-D62</f>
        <v>-64.09999999999991</v>
      </c>
      <c r="E65" s="25">
        <f>E63-E62</f>
        <v>-1922.9999999999964</v>
      </c>
      <c r="G65" s="92" t="s">
        <v>25</v>
      </c>
      <c r="H65" s="92"/>
      <c r="I65" s="28">
        <v>9</v>
      </c>
    </row>
    <row r="66" ht="24.75" customHeight="1">
      <c r="D66" s="34" t="s">
        <v>19</v>
      </c>
    </row>
    <row r="67" spans="1:5" ht="12.75">
      <c r="A67" s="90" t="s">
        <v>32</v>
      </c>
      <c r="B67" s="90"/>
      <c r="C67" s="90"/>
      <c r="D67" s="90"/>
      <c r="E67" s="90"/>
    </row>
    <row r="68" spans="6:10" ht="12.75">
      <c r="F68" s="33" t="s">
        <v>33</v>
      </c>
      <c r="G68" s="31"/>
      <c r="H68" s="2"/>
      <c r="I68" s="2"/>
      <c r="J68" s="2"/>
    </row>
    <row r="69" ht="12.75">
      <c r="I69" s="32" t="s">
        <v>51</v>
      </c>
    </row>
  </sheetData>
  <mergeCells count="12">
    <mergeCell ref="A1:I1"/>
    <mergeCell ref="B62:C62"/>
    <mergeCell ref="G62:H62"/>
    <mergeCell ref="J62:K62"/>
    <mergeCell ref="J63:K63"/>
    <mergeCell ref="B64:C64"/>
    <mergeCell ref="G64:H64"/>
    <mergeCell ref="J64:K64"/>
    <mergeCell ref="G65:H65"/>
    <mergeCell ref="A67:E67"/>
    <mergeCell ref="B63:C63"/>
    <mergeCell ref="G63:H63"/>
  </mergeCells>
  <hyperlinks>
    <hyperlink ref="I69" r:id="rId1" display="www.stavkiplus.ru/fixed.php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2013-01-04T11:12:37Z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