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5" activeTab="9"/>
  </bookViews>
  <sheets>
    <sheet name="01_2013" sheetId="1" r:id="rId1"/>
    <sheet name="02_2013" sheetId="2" r:id="rId2"/>
    <sheet name="03_2013" sheetId="3" r:id="rId3"/>
    <sheet name="04_2013" sheetId="4" r:id="rId4"/>
    <sheet name="05_2013" sheetId="5" r:id="rId5"/>
    <sheet name="06_2013" sheetId="6" r:id="rId6"/>
    <sheet name="07_2013" sheetId="7" r:id="rId7"/>
    <sheet name="08_2013" sheetId="8" r:id="rId8"/>
    <sheet name="09_2013" sheetId="9" r:id="rId9"/>
    <sheet name="10_2013" sheetId="10" r:id="rId10"/>
    <sheet name="11_2013" sheetId="11" r:id="rId11"/>
    <sheet name="12_2013" sheetId="12" r:id="rId12"/>
  </sheets>
  <definedNames/>
  <calcPr fullCalcOnLoad="1"/>
</workbook>
</file>

<file path=xl/sharedStrings.xml><?xml version="1.0" encoding="utf-8"?>
<sst xmlns="http://schemas.openxmlformats.org/spreadsheetml/2006/main" count="2415" uniqueCount="713">
  <si>
    <t>Номер</t>
  </si>
  <si>
    <t>Дата</t>
  </si>
  <si>
    <t>Вид спорта</t>
  </si>
  <si>
    <t>Чемпионат</t>
  </si>
  <si>
    <t>Событие</t>
  </si>
  <si>
    <t>Исход</t>
  </si>
  <si>
    <t>Коэф.</t>
  </si>
  <si>
    <t>Рез-т</t>
  </si>
  <si>
    <t>Футбол</t>
  </si>
  <si>
    <t>Начальный банк</t>
  </si>
  <si>
    <t>Текущий банк</t>
  </si>
  <si>
    <t>Прибыль в %</t>
  </si>
  <si>
    <t>Ф1(0)</t>
  </si>
  <si>
    <t>Чемпионат Англии</t>
  </si>
  <si>
    <t>Чемпионат Испании</t>
  </si>
  <si>
    <t>Чистая прибыль</t>
  </si>
  <si>
    <t>Stavkiplus.ru</t>
  </si>
  <si>
    <t>Ставка(у.е.)</t>
  </si>
  <si>
    <t>Выигрыш(у.е.)</t>
  </si>
  <si>
    <t>Хоккей</t>
  </si>
  <si>
    <t>КХЛ</t>
  </si>
  <si>
    <t>Проиграно</t>
  </si>
  <si>
    <t>Возврат</t>
  </si>
  <si>
    <t>Сделано ставок за месяц</t>
  </si>
  <si>
    <r>
      <t xml:space="preserve">Из них: </t>
    </r>
    <r>
      <rPr>
        <sz val="10"/>
        <color indexed="12"/>
        <rFont val="Arial"/>
        <family val="2"/>
      </rPr>
      <t>выиграно</t>
    </r>
  </si>
  <si>
    <t>Минимальный коэф.</t>
  </si>
  <si>
    <t>Максимальный коэф</t>
  </si>
  <si>
    <t>Средний коэф.</t>
  </si>
  <si>
    <t>Архив за другие месяцы смотри на других листах</t>
  </si>
  <si>
    <t xml:space="preserve">Хочешь выигрывать вместе с нами, попишись на рассылку "Fixed" </t>
  </si>
  <si>
    <t>обе забьют</t>
  </si>
  <si>
    <t>Анализ ставок за январь. Начальный банк 1000 ед.= 30000руб.= 100%</t>
  </si>
  <si>
    <t>Арсенал - Манчестер Сити</t>
  </si>
  <si>
    <t>П2</t>
  </si>
  <si>
    <t>Чемпионат Германии</t>
  </si>
  <si>
    <t>Кубок Англии</t>
  </si>
  <si>
    <t>Теннис</t>
  </si>
  <si>
    <t>ТМ(2,5)</t>
  </si>
  <si>
    <t>П1</t>
  </si>
  <si>
    <t>Ф2(0)</t>
  </si>
  <si>
    <t>www.stavkiplus.ru/fixed.php</t>
  </si>
  <si>
    <t>Ф2(-1)</t>
  </si>
  <si>
    <t>Арсенал - Ливерпуль</t>
  </si>
  <si>
    <t>2:2 = = =</t>
  </si>
  <si>
    <t>Сан-Хосе - Анахайм</t>
  </si>
  <si>
    <t>КПР - МанСити</t>
  </si>
  <si>
    <t>0:0 - - -</t>
  </si>
  <si>
    <t>Гергес - Младенович</t>
  </si>
  <si>
    <t>2:0 по сетам</t>
  </si>
  <si>
    <t>1:2 - - -</t>
  </si>
  <si>
    <t>СКА - Трактор</t>
  </si>
  <si>
    <t>5:1 + + +</t>
  </si>
  <si>
    <t>Олдхэм - Ливерпуль</t>
  </si>
  <si>
    <t>Ф2(-1,5)</t>
  </si>
  <si>
    <t xml:space="preserve">3:2 - - - </t>
  </si>
  <si>
    <t>Сток Сити - МанСити</t>
  </si>
  <si>
    <t>0:1 + + +</t>
  </si>
  <si>
    <t>Боруссия Д. - Нюрнберг</t>
  </si>
  <si>
    <t>П1/П1</t>
  </si>
  <si>
    <t>3:0 + + +</t>
  </si>
  <si>
    <t>Рома - Интер М.</t>
  </si>
  <si>
    <t>2:1 + + +</t>
  </si>
  <si>
    <t>Астон Вилла - Брэдфорд</t>
  </si>
  <si>
    <t>Проход Астон Вилла</t>
  </si>
  <si>
    <t>2:1 - - -</t>
  </si>
  <si>
    <t>Шарапова - Макарова</t>
  </si>
  <si>
    <t>ТБ(17,5)</t>
  </si>
  <si>
    <t xml:space="preserve">12:4 - - - </t>
  </si>
  <si>
    <t>Валенсия - Реал М.</t>
  </si>
  <si>
    <t>ИТ1Б(1)</t>
  </si>
  <si>
    <t>0:5 - - -</t>
  </si>
  <si>
    <t>ЮАР - Кабо-Верде</t>
  </si>
  <si>
    <t>0:0 + + +</t>
  </si>
  <si>
    <t>МанСити - Фулхэм</t>
  </si>
  <si>
    <t>2:0 + + +</t>
  </si>
  <si>
    <t>Раонич - Кольшрайбер</t>
  </si>
  <si>
    <t>Шальке-04 - Ганновер-96</t>
  </si>
  <si>
    <t>Ф2(+1)</t>
  </si>
  <si>
    <t>5:4 = = =</t>
  </si>
  <si>
    <t>Верия — Ксанти</t>
  </si>
  <si>
    <t>Янович - Девварман</t>
  </si>
  <si>
    <t>Ф1(-7,5)</t>
  </si>
  <si>
    <t>28:18 + + +</t>
  </si>
  <si>
    <t>Реал М. - Валенсия</t>
  </si>
  <si>
    <t>2:0 - - -</t>
  </si>
  <si>
    <t>Давыденко - Села</t>
  </si>
  <si>
    <t>3:1 - - -</t>
  </si>
  <si>
    <t>Хетафе - Гранада</t>
  </si>
  <si>
    <t>2:2 - - -</t>
  </si>
  <si>
    <t>Малага - Барселона</t>
  </si>
  <si>
    <t>П2/П2</t>
  </si>
  <si>
    <t>1:3 + + +</t>
  </si>
  <si>
    <t>1-й тайм ничья</t>
  </si>
  <si>
    <t>0:2 - - -</t>
  </si>
  <si>
    <t>Хетафе - Атлетико М.</t>
  </si>
  <si>
    <t>1Х</t>
  </si>
  <si>
    <t>ЦСКА - Металлург Мг.</t>
  </si>
  <si>
    <t>Металлург Нк. - Авангард</t>
  </si>
  <si>
    <t>3:5 + + +</t>
  </si>
  <si>
    <t>Челтенхэм - Эвертон</t>
  </si>
  <si>
    <t>1:5 + + +</t>
  </si>
  <si>
    <t>Барселона - Эспаньол</t>
  </si>
  <si>
    <t>4:0 - - -</t>
  </si>
  <si>
    <t>Мансфилд - Ливерпуль</t>
  </si>
  <si>
    <t>ТБ(3)</t>
  </si>
  <si>
    <t>1:2 = = =</t>
  </si>
  <si>
    <t>Вест Хэм - Манчестер Юн.</t>
  </si>
  <si>
    <t>ТБ(2,5)</t>
  </si>
  <si>
    <t>2:2 + + +</t>
  </si>
  <si>
    <t>Давыденко-Гаске</t>
  </si>
  <si>
    <t>Челси - КПР</t>
  </si>
  <si>
    <t>П1П1</t>
  </si>
  <si>
    <t>0:1 - - -</t>
  </si>
  <si>
    <t>Вест Бромвич - Фулхэм</t>
  </si>
  <si>
    <t>NHL</t>
  </si>
  <si>
    <t xml:space="preserve"> WTA. Париж</t>
  </si>
  <si>
    <t xml:space="preserve"> КХЛ</t>
  </si>
  <si>
    <t xml:space="preserve"> Кубок Англии</t>
  </si>
  <si>
    <t xml:space="preserve"> Чемпионат Германии</t>
  </si>
  <si>
    <t>Кубок Италии</t>
  </si>
  <si>
    <t>Кубок Английской Лиги</t>
  </si>
  <si>
    <t xml:space="preserve">Футбол </t>
  </si>
  <si>
    <t>Женщины. Australian Open</t>
  </si>
  <si>
    <t>Кубок Африки</t>
  </si>
  <si>
    <t>Мужчины. Australian Open</t>
  </si>
  <si>
    <t>Греция</t>
  </si>
  <si>
    <t>Australian Open</t>
  </si>
  <si>
    <t>Кубок Испании</t>
  </si>
  <si>
    <t>Испания</t>
  </si>
  <si>
    <t>Доха. ATP</t>
  </si>
  <si>
    <t>Манчестр Юн. - Эвертон</t>
  </si>
  <si>
    <t>ТМ(3)</t>
  </si>
  <si>
    <t>Сельта - Валенсия</t>
  </si>
  <si>
    <t>Челси - Уиган</t>
  </si>
  <si>
    <t>Ф1(-1)</t>
  </si>
  <si>
    <t>Исландия - Россия</t>
  </si>
  <si>
    <t xml:space="preserve">Буркина Фасо - Гана </t>
  </si>
  <si>
    <t>Милан - Удинезе</t>
  </si>
  <si>
    <t>Байер Л. - Боруссия Д.</t>
  </si>
  <si>
    <t>Фулхэм - Манчестер Юн</t>
  </si>
  <si>
    <t>Рома - Кальяри</t>
  </si>
  <si>
    <t>ТМ(3,5)</t>
  </si>
  <si>
    <t xml:space="preserve"> Товарищеские матчи.Сборные</t>
  </si>
  <si>
    <t>Чемпионат Италии</t>
  </si>
  <si>
    <t>Норрчёпинг - Красные Крылья</t>
  </si>
  <si>
    <t xml:space="preserve">Баскетбол. </t>
  </si>
  <si>
    <t xml:space="preserve"> Еврочеллендж</t>
  </si>
  <si>
    <t>ТБ(152,5)</t>
  </si>
  <si>
    <t>68:93</t>
  </si>
  <si>
    <t>2:4</t>
  </si>
  <si>
    <t xml:space="preserve">0:1 </t>
  </si>
  <si>
    <t xml:space="preserve">2:3 </t>
  </si>
  <si>
    <t xml:space="preserve">2:1 </t>
  </si>
  <si>
    <t xml:space="preserve">0:2 </t>
  </si>
  <si>
    <t xml:space="preserve">4:1 </t>
  </si>
  <si>
    <t xml:space="preserve">2:0 </t>
  </si>
  <si>
    <t>1:1</t>
  </si>
  <si>
    <t>Лига Чемпионов</t>
  </si>
  <si>
    <t>Валенсия - ПСЖ</t>
  </si>
  <si>
    <t>1:2</t>
  </si>
  <si>
    <t>Селтик - Ювентус</t>
  </si>
  <si>
    <t>ИТ2М(1,5)</t>
  </si>
  <si>
    <t xml:space="preserve">0:3 </t>
  </si>
  <si>
    <t>Локомотив-Кубань - Спартак СПб</t>
  </si>
  <si>
    <t xml:space="preserve"> Еврокубок</t>
  </si>
  <si>
    <t>Баскетбол</t>
  </si>
  <si>
    <t>Ф2(+6,5)</t>
  </si>
  <si>
    <t>77:72</t>
  </si>
  <si>
    <t>Шахтер - Боруссия Д.</t>
  </si>
  <si>
    <t xml:space="preserve">2:2 </t>
  </si>
  <si>
    <t>Лига Европы</t>
  </si>
  <si>
    <t>Зенит - Ливерпуль</t>
  </si>
  <si>
    <t>Динамо К. - Бордо</t>
  </si>
  <si>
    <t>Милан - Парма</t>
  </si>
  <si>
    <t>2:1</t>
  </si>
  <si>
    <t>Гамбург - Боруссия М.</t>
  </si>
  <si>
    <t>1:0</t>
  </si>
  <si>
    <t>Чемпионат Франции</t>
  </si>
  <si>
    <t>Монпелье - Нанси</t>
  </si>
  <si>
    <t>ИТ1Б(1,5)</t>
  </si>
  <si>
    <t>Ливерпуль - Суонси Сити</t>
  </si>
  <si>
    <t>5:0</t>
  </si>
  <si>
    <t>Валенсия - Мальорка</t>
  </si>
  <si>
    <t>2:0</t>
  </si>
  <si>
    <t>Арсенал - Бавария</t>
  </si>
  <si>
    <t>0:3</t>
  </si>
  <si>
    <t>ATP. Буэнос-Айрес</t>
  </si>
  <si>
    <t>Налбандян - Берлок</t>
  </si>
  <si>
    <t>ТБ(21,5)</t>
  </si>
  <si>
    <t>14:12</t>
  </si>
  <si>
    <t>Галатасарай - Шальке 04</t>
  </si>
  <si>
    <t>Рубин - Атлетико М</t>
  </si>
  <si>
    <t>0:1</t>
  </si>
  <si>
    <t>Евролига ULEB</t>
  </si>
  <si>
    <t>Фенербахче - Барселона</t>
  </si>
  <si>
    <t>ТБ(150,5)</t>
  </si>
  <si>
    <t xml:space="preserve">60:99 </t>
  </si>
  <si>
    <t>Олимпиакос - Каха Лабораль</t>
  </si>
  <si>
    <t>Ф1(-7)</t>
  </si>
  <si>
    <t>82:74</t>
  </si>
  <si>
    <t>ATP.Мемфис</t>
  </si>
  <si>
    <t>Долгополов - Матошевич</t>
  </si>
  <si>
    <t>Ф2(+4)</t>
  </si>
  <si>
    <t>7:6, 2:6, 4:6</t>
  </si>
  <si>
    <t>Сарагоса - Валенсия</t>
  </si>
  <si>
    <t>2:2</t>
  </si>
  <si>
    <t>Депортиво - Реал М.</t>
  </si>
  <si>
    <t>П1/П2</t>
  </si>
  <si>
    <t xml:space="preserve"> Чемпионат Англии</t>
  </si>
  <si>
    <t>Манчестер Сити - Челси</t>
  </si>
  <si>
    <t>Германия</t>
  </si>
  <si>
    <t>Боруссия М. - Боруссия Д</t>
  </si>
  <si>
    <t>Удинезе - Наполи</t>
  </si>
  <si>
    <t>0:0</t>
  </si>
  <si>
    <t>Болонья - Фиорентина</t>
  </si>
  <si>
    <t>Барселона - Реал М.</t>
  </si>
  <si>
    <t>1:3</t>
  </si>
  <si>
    <t>Мидлсбро - Челси</t>
  </si>
  <si>
    <t>0:2</t>
  </si>
  <si>
    <t>ATP. Делрей Бич</t>
  </si>
  <si>
    <t>Хаас - Истомин</t>
  </si>
  <si>
    <t>ТБ(22,5)</t>
  </si>
  <si>
    <t xml:space="preserve">6:4, 6:1 </t>
  </si>
  <si>
    <t>Анализ ставок за февраль. Начальный банк 1000 ед.= 30000руб.= 100%</t>
  </si>
  <si>
    <t>Анализ ставок за март. Начальный банк 1000 ед.= 30000руб.= 100%</t>
  </si>
  <si>
    <t>Анализ ставок за апрель. Начальный банк 1000 ед.= 30000руб.= 100%</t>
  </si>
  <si>
    <t>Бристоль - Болтон</t>
  </si>
  <si>
    <t>Шахтер С. - Гомель</t>
  </si>
  <si>
    <t>Базель - Тоттенхэм</t>
  </si>
  <si>
    <t>Ювентус - Бавария</t>
  </si>
  <si>
    <t>Олимпиакос - Эфес Пилсен</t>
  </si>
  <si>
    <t>Ф2(+10)</t>
  </si>
  <si>
    <t>СКА-Энергия - Салют</t>
  </si>
  <si>
    <t>Урал - Сибирь</t>
  </si>
  <si>
    <t>Наполи - Дженоа</t>
  </si>
  <si>
    <t>Славия - БАТЭ</t>
  </si>
  <si>
    <t>Зенит - Кр. Советов</t>
  </si>
  <si>
    <t>Ф1(-1,5)</t>
  </si>
  <si>
    <t>Норвич - Суонси</t>
  </si>
  <si>
    <t>Боруссия Д. - Аугсбург</t>
  </si>
  <si>
    <t>ЦСКА М. - Волга</t>
  </si>
  <si>
    <t>Амкар - Динамо М.</t>
  </si>
  <si>
    <t>Бенфика - Ньюкасл</t>
  </si>
  <si>
    <t>Реал М. - Галатасарай</t>
  </si>
  <si>
    <t>ИТ1М(3)</t>
  </si>
  <si>
    <t>ПСЖ - Барселона</t>
  </si>
  <si>
    <t>Волгарь - СКА-Энергия</t>
  </si>
  <si>
    <t>Урал - Томь</t>
  </si>
  <si>
    <t>Чемпион-Лига</t>
  </si>
  <si>
    <t>Чемпионат Беларуси</t>
  </si>
  <si>
    <t>Лига Чемпионов УЕФА</t>
  </si>
  <si>
    <t>Чемпионат России. ФНЛ</t>
  </si>
  <si>
    <t xml:space="preserve"> Чемпионат России. ФНЛ</t>
  </si>
  <si>
    <t>Чемпионат России</t>
  </si>
  <si>
    <t xml:space="preserve"> Чемпионат России</t>
  </si>
  <si>
    <t xml:space="preserve"> Лига Чемпионов</t>
  </si>
  <si>
    <t xml:space="preserve"> Россия.ФНЛ</t>
  </si>
  <si>
    <t xml:space="preserve">67:62 </t>
  </si>
  <si>
    <t>3:0</t>
  </si>
  <si>
    <t xml:space="preserve">3:1 </t>
  </si>
  <si>
    <t xml:space="preserve">1:1 </t>
  </si>
  <si>
    <t xml:space="preserve">4:2 </t>
  </si>
  <si>
    <t xml:space="preserve">1:0 </t>
  </si>
  <si>
    <t xml:space="preserve">5:2 </t>
  </si>
  <si>
    <t xml:space="preserve">1:2 </t>
  </si>
  <si>
    <t>Футбол. Чемпионат Франции</t>
  </si>
  <si>
    <t>Лилль - Сошо</t>
  </si>
  <si>
    <t>Футбол. Чемпионат Украины</t>
  </si>
  <si>
    <t>Ворскла - Таврия</t>
  </si>
  <si>
    <t>Футбол. Лига Европы</t>
  </si>
  <si>
    <t>Фенербахче - Бенфика</t>
  </si>
  <si>
    <t>ИТ2Б(1)</t>
  </si>
  <si>
    <t>Футбол. Лига Чемпионов</t>
  </si>
  <si>
    <t>Боруссия Д. - Реал М.</t>
  </si>
  <si>
    <t>Футбол.Россия.ФНЛ</t>
  </si>
  <si>
    <t>Металлург-Кузбасс - Сибирь</t>
  </si>
  <si>
    <t>Х2</t>
  </si>
  <si>
    <t>Урал - Балтика</t>
  </si>
  <si>
    <t>Петротрест - Волгарь</t>
  </si>
  <si>
    <t>Футбол. Чемпионат Испании</t>
  </si>
  <si>
    <t>Осасуна - Реал Сосьедад</t>
  </si>
  <si>
    <t>Футбол. Чемпионат Англии</t>
  </si>
  <si>
    <t>Ливерпуль - Челси</t>
  </si>
  <si>
    <t>Барселона - Леванте</t>
  </si>
  <si>
    <t>Футбол. Чемпионат Германии</t>
  </si>
  <si>
    <t>Ганновер 96 - Бавария</t>
  </si>
  <si>
    <t>Боруссия М. - Аугсбург</t>
  </si>
  <si>
    <t>Футбол. Кубок Украины</t>
  </si>
  <si>
    <t>Шахтер Дн. - Карпаты</t>
  </si>
  <si>
    <t>Ф1(-2)</t>
  </si>
  <si>
    <t>Футбол. Чемпионат Беларуси</t>
  </si>
  <si>
    <t>Динамо Брест - Гомель</t>
  </si>
  <si>
    <t>Футбол. Англия. Чемпион-Лига</t>
  </si>
  <si>
    <t>Ипсвич - Кристалл Пэлэс</t>
  </si>
  <si>
    <t>Бристоль - Бирмингем</t>
  </si>
  <si>
    <t>Футбол. Россия. ФНЛ</t>
  </si>
  <si>
    <t>Ротор - СКА-Энергия</t>
  </si>
  <si>
    <t>Футбол. Россия. ФНЛ. Коэф. 2,65</t>
  </si>
  <si>
    <t>Химки - Урал</t>
  </si>
  <si>
    <t>Атлетик Б. - Реал М.</t>
  </si>
  <si>
    <t>Футбол. Чемпионат Италии</t>
  </si>
  <si>
    <t>Милан - Наполи</t>
  </si>
  <si>
    <t>Спартак М. - Амкар</t>
  </si>
  <si>
    <t>ИТ1М(2)</t>
  </si>
  <si>
    <t xml:space="preserve">Футбол. </t>
  </si>
  <si>
    <t xml:space="preserve">0:0 </t>
  </si>
  <si>
    <t xml:space="preserve">3:0 </t>
  </si>
  <si>
    <t xml:space="preserve">1:6 </t>
  </si>
  <si>
    <t xml:space="preserve">Н/П1 </t>
  </si>
  <si>
    <t xml:space="preserve">3:3 </t>
  </si>
  <si>
    <t>Россия</t>
  </si>
  <si>
    <t>Локомотив - Ростов</t>
  </si>
  <si>
    <t>3:1</t>
  </si>
  <si>
    <t>Англия</t>
  </si>
  <si>
    <t>Ньюкасл - Ливерпуль</t>
  </si>
  <si>
    <t>0:6</t>
  </si>
  <si>
    <t>Чемпионат Украины</t>
  </si>
  <si>
    <t>Шахтер Дн. - Металлист</t>
  </si>
  <si>
    <t>Карпаты - Заря</t>
  </si>
  <si>
    <t>Россия. ФНЛ</t>
  </si>
  <si>
    <t>Салют - Волгарь</t>
  </si>
  <si>
    <t>Чемпионат Португалии</t>
  </si>
  <si>
    <t>Маритиму - Бенфика</t>
  </si>
  <si>
    <t>.Россия. ФНЛ</t>
  </si>
  <si>
    <t>Химки - Металлург-Кузбасс</t>
  </si>
  <si>
    <t>ТМ(2)</t>
  </si>
  <si>
    <t>Анализ ставок за май. Начальный банк 1000 ед.= 30000руб.= 100%</t>
  </si>
  <si>
    <t>Барселона - Бавария</t>
  </si>
  <si>
    <t>Бенфика - Фенербахче</t>
  </si>
  <si>
    <t>Мордовия - Спартак М.</t>
  </si>
  <si>
    <t>Чемпионат Швеции</t>
  </si>
  <si>
    <t>Мальмё - Норрчёпинг</t>
  </si>
  <si>
    <t>Ганновер 96 - Майнц</t>
  </si>
  <si>
    <t>Тоттенхэм - Саутгемптон</t>
  </si>
  <si>
    <t>Зенит - Алания</t>
  </si>
  <si>
    <t>4:0</t>
  </si>
  <si>
    <t>Ювентус - Палермо</t>
  </si>
  <si>
    <t>Франция</t>
  </si>
  <si>
    <t>Нанси - Лион</t>
  </si>
  <si>
    <t>СКА-Энергия - Химки</t>
  </si>
  <si>
    <t>Кубок России</t>
  </si>
  <si>
    <t>Ростов - ЦСКА</t>
  </si>
  <si>
    <t>Россия.ФНЛ</t>
  </si>
  <si>
    <t>Шинник - Нефтехимик</t>
  </si>
  <si>
    <t>Кубок Украины</t>
  </si>
  <si>
    <t>Севастополь - Шахтер Дн</t>
  </si>
  <si>
    <t>ЧМ-2013</t>
  </si>
  <si>
    <t>Россия - Франция</t>
  </si>
  <si>
    <t>Ф2(+5)</t>
  </si>
  <si>
    <t>Барселона - Реал М</t>
  </si>
  <si>
    <t>Ф2(-3)</t>
  </si>
  <si>
    <t>67:74</t>
  </si>
  <si>
    <t>Кубань - Амкар</t>
  </si>
  <si>
    <t>Терек - Анжи</t>
  </si>
  <si>
    <t>Финал Четырех</t>
  </si>
  <si>
    <t>Реал М. - Олимпиакос</t>
  </si>
  <si>
    <t>Ф1(-4)</t>
  </si>
  <si>
    <t>88:100</t>
  </si>
  <si>
    <t>ФК Уфа - Металлург-Кузбасс</t>
  </si>
  <si>
    <t>Шинник - Петротрест</t>
  </si>
  <si>
    <t>Томь - Волгарь</t>
  </si>
  <si>
    <t>Бенфика - Челси</t>
  </si>
  <si>
    <t>Чемпионат Дании</t>
  </si>
  <si>
    <t>Эсбьерг - Оденсе</t>
  </si>
  <si>
    <t>6:2</t>
  </si>
  <si>
    <t>Чемпионат Венгрии</t>
  </si>
  <si>
    <t>Пакс - Дебрецен</t>
  </si>
  <si>
    <t>Реал М. - Атлетико М.</t>
  </si>
  <si>
    <t>Аугсбург - Фюрт</t>
  </si>
  <si>
    <t>Гамбург - Байер Л.</t>
  </si>
  <si>
    <t>Зенит - Волга</t>
  </si>
  <si>
    <t>Металлист - Днепр Дп.</t>
  </si>
  <si>
    <t>Анжи - Локомотив М.</t>
  </si>
  <si>
    <t>Торпедо М. - Химки</t>
  </si>
  <si>
    <t>Франция.2-й дивизион</t>
  </si>
  <si>
    <t>Тур - Монако</t>
  </si>
  <si>
    <t>NBA.1/2 финала</t>
  </si>
  <si>
    <t>Майами - Индиана</t>
  </si>
  <si>
    <t>ТБ(181,5)</t>
  </si>
  <si>
    <t>93:97</t>
  </si>
  <si>
    <t>Россия. ФНЛ.</t>
  </si>
  <si>
    <t>Томь - Ротор</t>
  </si>
  <si>
    <t>Боруссия Д. - Бавария</t>
  </si>
  <si>
    <t>Локомотив - Мордовия</t>
  </si>
  <si>
    <t>Амкар - Зенит</t>
  </si>
  <si>
    <t>Динамо К. - Металлург Зп.</t>
  </si>
  <si>
    <t>Черноморец - Арсенал К.</t>
  </si>
  <si>
    <t>Чемпионат Ирландии</t>
  </si>
  <si>
    <t>Ст. Патрикс - ЮК Дублин</t>
  </si>
  <si>
    <t>Чемпионат Швейцарии</t>
  </si>
  <si>
    <t>Люцерн - Сьон</t>
  </si>
  <si>
    <t>Россия.Стыковые матчи</t>
  </si>
  <si>
    <t>ФК Ростов - СКА-Энергия</t>
  </si>
  <si>
    <t>Единая лига ВТБ</t>
  </si>
  <si>
    <t>Химки - ЦСКА</t>
  </si>
  <si>
    <t>64:87</t>
  </si>
  <si>
    <t>Анализ ставок за июнь. Начальный банк 1000 ед.= 30000руб.= 100%</t>
  </si>
  <si>
    <t>Петролул - ЧФР</t>
  </si>
  <si>
    <t>Кубок Румынии</t>
  </si>
  <si>
    <t>Мужчины.RG</t>
  </si>
  <si>
    <t>Федерер - Симон</t>
  </si>
  <si>
    <t>ТМ(30,5)</t>
  </si>
  <si>
    <t>6:1 4:6 2:6 6:2 6:3</t>
  </si>
  <si>
    <t>Товарищеские.Сборные</t>
  </si>
  <si>
    <t>Бразилия - Англия</t>
  </si>
  <si>
    <t>СКА-Энергия - ФК Ростов</t>
  </si>
  <si>
    <t>Лига ВТБ</t>
  </si>
  <si>
    <t>ЦСКА - Локомотив-Кубань</t>
  </si>
  <si>
    <t>Ф1(-9)</t>
  </si>
  <si>
    <t>72:65</t>
  </si>
  <si>
    <t>Бразилия.Серия В</t>
  </si>
  <si>
    <t>Сан-Каэтану - Атлетико ГО</t>
  </si>
  <si>
    <t>4:2</t>
  </si>
  <si>
    <t>ЧЕ(до 19 лет)</t>
  </si>
  <si>
    <t>Дания - Болгария</t>
  </si>
  <si>
    <t>Феррер - Тсонга</t>
  </si>
  <si>
    <t>Ф2(+1,5) по сетам</t>
  </si>
  <si>
    <t>ЧМ-2014.Отборочные</t>
  </si>
  <si>
    <t>Черногория - Украина</t>
  </si>
  <si>
    <t>0:4</t>
  </si>
  <si>
    <t>Надаль - Феррерр</t>
  </si>
  <si>
    <t>ТБ(34,5)</t>
  </si>
  <si>
    <t>6:3 6:2 6:3</t>
  </si>
  <si>
    <t>Сейслинг - Ито</t>
  </si>
  <si>
    <t xml:space="preserve"> ATP. Лондон</t>
  </si>
  <si>
    <t>Венесуэла - Уругвай</t>
  </si>
  <si>
    <t>Шахтер С. - Нафтан</t>
  </si>
  <si>
    <t>Нафтан не забьет</t>
  </si>
  <si>
    <t>Кубок Конфедераций 2013</t>
  </si>
  <si>
    <t>Бразилия - Япония</t>
  </si>
  <si>
    <t>Испания.2-й дивизион</t>
  </si>
  <si>
    <t>Альмерия - Лас-Пальмас</t>
  </si>
  <si>
    <t>Испания - Уругвай</t>
  </si>
  <si>
    <t>ЧЕ-2013(до 21 года)</t>
  </si>
  <si>
    <t>Испания - Италия</t>
  </si>
  <si>
    <t>Днепр Мог. - Торпедо Ж.</t>
  </si>
  <si>
    <t>Женщины.ЧЕ-2013</t>
  </si>
  <si>
    <t>Беларусь - Великобритания</t>
  </si>
  <si>
    <t>Ф1(-5)</t>
  </si>
  <si>
    <t>71:61</t>
  </si>
  <si>
    <t>Динамо Мн. - Днепр Мог.</t>
  </si>
  <si>
    <t>Мужчины. Wimbledon</t>
  </si>
  <si>
    <t>Матошевич - Руфин</t>
  </si>
  <si>
    <t>Кубок Конфедераций</t>
  </si>
  <si>
    <t>Бразилия - Уругвай</t>
  </si>
  <si>
    <t>1-й тайм П1</t>
  </si>
  <si>
    <t>Женщины. Wimbledon</t>
  </si>
  <si>
    <t>Стефанс - Цетковска</t>
  </si>
  <si>
    <t>Анализ ставок за июль. Начальный банк 1000 ед.= 30000руб.= 100%</t>
  </si>
  <si>
    <t>Бразилия - Испания</t>
  </si>
  <si>
    <t>ЧМ(до 20 лет)</t>
  </si>
  <si>
    <t>Испания - Мексика</t>
  </si>
  <si>
    <t>Луситанос - Стреймур</t>
  </si>
  <si>
    <t>Объединенный турнир</t>
  </si>
  <si>
    <t>Спартак М. - Шахтер Дн.</t>
  </si>
  <si>
    <t>Интер Баку - Мариехамн</t>
  </si>
  <si>
    <t xml:space="preserve"> Товарищеские матчи</t>
  </si>
  <si>
    <t>Олдхэм - Динамо Бх.</t>
  </si>
  <si>
    <t>Динамо К. - Спартак М.</t>
  </si>
  <si>
    <t>Чемпионат MLS</t>
  </si>
  <si>
    <t>Колорадо - Вашингтон</t>
  </si>
  <si>
    <t>WTA.Будапешт</t>
  </si>
  <si>
    <t>Халеп - Каратанчева</t>
  </si>
  <si>
    <t>ТМ(18,5)</t>
  </si>
  <si>
    <t>6:3, 6:0</t>
  </si>
  <si>
    <t>ATP.Штутгарт</t>
  </si>
  <si>
    <t>Андухар - Майер</t>
  </si>
  <si>
    <t xml:space="preserve"> Лига Европы</t>
  </si>
  <si>
    <t>ТПС - Женесс</t>
  </si>
  <si>
    <t>Франция - Гана</t>
  </si>
  <si>
    <t>Иртыш Павлодар - Левски</t>
  </si>
  <si>
    <t>Сконто - Тирасполь</t>
  </si>
  <si>
    <t>Днепр - Арсенал Киев</t>
  </si>
  <si>
    <t>Франция - Уругвай</t>
  </si>
  <si>
    <t>Кубань - Рубин</t>
  </si>
  <si>
    <t>Чемпионат Бразилии</t>
  </si>
  <si>
    <t>Коринтианс - Атлетико Минейро</t>
  </si>
  <si>
    <t>Кр. Советов - Спартак М.</t>
  </si>
  <si>
    <t>ИТ2М(2)</t>
  </si>
  <si>
    <t>Томь - Кубань</t>
  </si>
  <si>
    <t>Урал - Спартак М.</t>
  </si>
  <si>
    <t>Заря - Металлург Зп.</t>
  </si>
  <si>
    <t>Нымме Калью - ХИК</t>
  </si>
  <si>
    <t>Минск - Валлетта</t>
  </si>
  <si>
    <t>Дачия - Черноморец</t>
  </si>
  <si>
    <t>ИТ2Б(1,5)</t>
  </si>
  <si>
    <t>Чемпионат Бельгии</t>
  </si>
  <si>
    <t>Брюгге - Шарлеруа</t>
  </si>
  <si>
    <t>ФК Ростов - Томь</t>
  </si>
  <si>
    <t>Локомотив - ЦСКА</t>
  </si>
  <si>
    <t>Кр. Советов - Анжи</t>
  </si>
  <si>
    <t>ФК Краснодар - Амкар</t>
  </si>
  <si>
    <t>Лион - Грассхоппер</t>
  </si>
  <si>
    <t>АПОЭЛ - Марибор</t>
  </si>
  <si>
    <t>Анализ ставок за август. Начальный банк 1000 ед.= 30000руб.= 100%</t>
  </si>
  <si>
    <t>Кукес - Металлург Дн.</t>
  </si>
  <si>
    <t>Севилья - Младост Подгорица</t>
  </si>
  <si>
    <t>Ф1(-3)</t>
  </si>
  <si>
    <t>Мордовия - Газовик</t>
  </si>
  <si>
    <t>Торпедо М. - Химик</t>
  </si>
  <si>
    <t>Рубин - ЦСКА</t>
  </si>
  <si>
    <t>Стяуа - Динамо Тб.</t>
  </si>
  <si>
    <t>Грассхоппер - Лион</t>
  </si>
  <si>
    <t>СКА-Энергия - Сибирь</t>
  </si>
  <si>
    <t>Трабзонспор - Динамо Минск</t>
  </si>
  <si>
    <t>Ф2(+1,5)</t>
  </si>
  <si>
    <t>Удинезе - Широки Бриег</t>
  </si>
  <si>
    <t>Аугсбург - Боруссия Д.</t>
  </si>
  <si>
    <t>Таврия - Шахтер Дн.</t>
  </si>
  <si>
    <t>Ф2(-2)</t>
  </si>
  <si>
    <t>Динамо К. - Черноморец</t>
  </si>
  <si>
    <t>Сибирь - Газовик</t>
  </si>
  <si>
    <t>Динамо СПб. - Шинник</t>
  </si>
  <si>
    <t>Черноморец Од. - Арсенал К</t>
  </si>
  <si>
    <t>Вольфсбург - Шальке 04</t>
  </si>
  <si>
    <t>Чемпионат Австрии</t>
  </si>
  <si>
    <t>Штурм - Зальцбург</t>
  </si>
  <si>
    <t>Марсель - Эвиан</t>
  </si>
  <si>
    <t>Шахтер - Металлург Зп.</t>
  </si>
  <si>
    <t>Фенербахче - Арсенал</t>
  </si>
  <si>
    <t>Стяуа - Легия</t>
  </si>
  <si>
    <t>Лига Европы УЕФА</t>
  </si>
  <si>
    <t>Грассхоппер - Фиорентина</t>
  </si>
  <si>
    <t>Кардифф - Манчестер Сити</t>
  </si>
  <si>
    <t>3:2</t>
  </si>
  <si>
    <t>Кубань - Урал</t>
  </si>
  <si>
    <t>Днепр - Шахтер</t>
  </si>
  <si>
    <t>Локомотив - ФК Ростов</t>
  </si>
  <si>
    <t xml:space="preserve">5:0 </t>
  </si>
  <si>
    <t>Зенит - Пасош Феррейра</t>
  </si>
  <si>
    <t>Спартак М. - Ст. Галлен</t>
  </si>
  <si>
    <t>Тоттенхэм - Динамо Тб.</t>
  </si>
  <si>
    <t xml:space="preserve"> Суперкубок УЕФА</t>
  </si>
  <si>
    <t>Бавария - Челси</t>
  </si>
  <si>
    <t>Ювентус - Лацио</t>
  </si>
  <si>
    <t>4:1</t>
  </si>
  <si>
    <t>Кр. Советов - Кубань</t>
  </si>
  <si>
    <t>Айнтрахт - Боруссия Д.</t>
  </si>
  <si>
    <t>Мужчины. US Open</t>
  </si>
  <si>
    <t>Южный - Хьюитт</t>
  </si>
  <si>
    <t>Мужчины.ЧЕ-2013</t>
  </si>
  <si>
    <t>Турция - Финляндия</t>
  </si>
  <si>
    <t>55:61</t>
  </si>
  <si>
    <t>Сибирь - Ангушт</t>
  </si>
  <si>
    <t>Газовик - Шинник</t>
  </si>
  <si>
    <t>Россия - Люксембург</t>
  </si>
  <si>
    <t>Шотландия - Бельгия</t>
  </si>
  <si>
    <t>Отборочные.ЧМ-2014</t>
  </si>
  <si>
    <t>Украина-Англия</t>
  </si>
  <si>
    <t>Обе забьют</t>
  </si>
  <si>
    <t>Венесуэла – Перу</t>
  </si>
  <si>
    <t>Герта - Штутгарт</t>
  </si>
  <si>
    <t>Манчестер Юн. - Кристалл Пэлэс</t>
  </si>
  <si>
    <t>ИТ2М(0,5)</t>
  </si>
  <si>
    <t>Амкар - Рубин</t>
  </si>
  <si>
    <t>Украины</t>
  </si>
  <si>
    <t>Металлист - Динамо К.</t>
  </si>
  <si>
    <t>Бавария - ЦСКА</t>
  </si>
  <si>
    <t>Ф2(+2)</t>
  </si>
  <si>
    <t>Наполи - Боруссия Д.</t>
  </si>
  <si>
    <t>Марсель - Арсенал</t>
  </si>
  <si>
    <t>Зальцбург - Эльфсборг</t>
  </si>
  <si>
    <t>Ст. Галлен - Кубань</t>
  </si>
  <si>
    <t>Ливерпуль - Саутгемптон</t>
  </si>
  <si>
    <t>ИТ2М(1)</t>
  </si>
  <si>
    <t>Шальке 04 - Бавария</t>
  </si>
  <si>
    <t>Спартак М. - ЦСКА</t>
  </si>
  <si>
    <t>Арсенал - Сток Сити</t>
  </si>
  <si>
    <t>Эспаньол - Атлетик Б</t>
  </si>
  <si>
    <t>Спартак М. - ФК Краснодар</t>
  </si>
  <si>
    <t>Кубань - Терек</t>
  </si>
  <si>
    <t>Кьево - Ювентус</t>
  </si>
  <si>
    <t>Урал - Локомотив</t>
  </si>
  <si>
    <t>Рубин - Динамо</t>
  </si>
  <si>
    <t>Астон Вилла - Манчестер Сити</t>
  </si>
  <si>
    <t xml:space="preserve"> Чемпионат Италии</t>
  </si>
  <si>
    <t>Дженоа - Наполи</t>
  </si>
  <si>
    <t>ФК Краснодар - Рубин</t>
  </si>
  <si>
    <t>Анжи - Амкар</t>
  </si>
  <si>
    <t>Локомотив - Томь</t>
  </si>
  <si>
    <t>Фиорентина - Парма</t>
  </si>
  <si>
    <t>Анализ ставок за сентябрь. Начальный банк 1000 ед.= 30000руб.= 100%</t>
  </si>
  <si>
    <t>Анализ ставок за октябрь. Начальный банк 1000 ед.= 30000руб.= 100%</t>
  </si>
  <si>
    <t>Анализ ставок за ноябрь. Начальный банк 1000 ед.= 30000руб.= 100%</t>
  </si>
  <si>
    <t>Анализ ставок за декабрь. Начальный банк 1000 ед.= 30000руб.= 100%</t>
  </si>
  <si>
    <t>АПОЭЛ - Маккаби</t>
  </si>
  <si>
    <t>Днепр - Пандури</t>
  </si>
  <si>
    <t>Манчестер Сити - Виктория</t>
  </si>
  <si>
    <t>Ювентус - ФК Копенгаген</t>
  </si>
  <si>
    <t>Боруссия Д. - Наполи</t>
  </si>
  <si>
    <t>Зенит - Атлетико М.</t>
  </si>
  <si>
    <t>Вест Хэм - Челси</t>
  </si>
  <si>
    <t>ЦСКА - Спартак М.</t>
  </si>
  <si>
    <t>Вальядолид - Осасуна</t>
  </si>
  <si>
    <t>Штутгарт - Боруссия М.</t>
  </si>
  <si>
    <t>Зенит - ФК Ростов</t>
  </si>
  <si>
    <t>Франция - Украина</t>
  </si>
  <si>
    <t>Хорватия - Исландия</t>
  </si>
  <si>
    <t>П1 сухая</t>
  </si>
  <si>
    <t>Люксембург - Черногория</t>
  </si>
  <si>
    <t>Нумансия - Тенерифе</t>
  </si>
  <si>
    <t xml:space="preserve">Исландия - Хорватия </t>
  </si>
  <si>
    <t>Исландия забьет</t>
  </si>
  <si>
    <t>Мексика - Новая Зеландия</t>
  </si>
  <si>
    <t>Кембридж - Алдершот</t>
  </si>
  <si>
    <t>Черноморец - Севастополь</t>
  </si>
  <si>
    <t>Спартак М. - Локомотив</t>
  </si>
  <si>
    <t>Ганновер 96 - Айнтрахт Бр</t>
  </si>
  <si>
    <t>Осасуна - Альмерия</t>
  </si>
  <si>
    <t>Лудогорец - Черноморец Од.</t>
  </si>
  <si>
    <t xml:space="preserve">ПСВ - Динамо Зг. </t>
  </si>
  <si>
    <t>Пандури - Фиорентина</t>
  </si>
  <si>
    <t>Челси - Шальке 04</t>
  </si>
  <si>
    <t>Ювентус - Реал М.</t>
  </si>
  <si>
    <t>Шахтер Дн. - Байер Л.</t>
  </si>
  <si>
    <t>Металлург Дн. - Днепр</t>
  </si>
  <si>
    <t>Милан - Фиорентина</t>
  </si>
  <si>
    <t>Ньюкасл - Челси</t>
  </si>
  <si>
    <t>ТМ(4)</t>
  </si>
  <si>
    <t>Англия. Конференция</t>
  </si>
  <si>
    <t>Стыковые матчи.ЧМ2014</t>
  </si>
  <si>
    <t xml:space="preserve">ЧМ-2014.Стыковые </t>
  </si>
  <si>
    <t>Испании.2-й дивизион</t>
  </si>
  <si>
    <t>ЧМ-2014.Стыковые</t>
  </si>
  <si>
    <t xml:space="preserve"> Лига Чемпионов </t>
  </si>
  <si>
    <t xml:space="preserve">4:0 </t>
  </si>
  <si>
    <t xml:space="preserve">5:1 </t>
  </si>
  <si>
    <t xml:space="preserve">1:4 </t>
  </si>
  <si>
    <t>Заря - Днепр</t>
  </si>
  <si>
    <t>Андерлехт - Серкль Брюгге</t>
  </si>
  <si>
    <t>Сампдория - Верона</t>
  </si>
  <si>
    <t>Нюрнберг - Майнц</t>
  </si>
  <si>
    <t>Гамбург - Аугсбург</t>
  </si>
  <si>
    <t>Боруссия Д. - Байер</t>
  </si>
  <si>
    <t>Арсенал - Эвертон</t>
  </si>
  <si>
    <t>Суонси - Халл</t>
  </si>
  <si>
    <t>Олимпиакос - Андерлехт</t>
  </si>
  <si>
    <t>Бенфика - ПСЖ</t>
  </si>
  <si>
    <t>Челси - Стяуа</t>
  </si>
  <si>
    <t>Барселона - Селтик</t>
  </si>
  <si>
    <t>Аустрия - Зенит</t>
  </si>
  <si>
    <t>ПСВ - Черноморец</t>
  </si>
  <si>
    <t>Леванте - Эльче</t>
  </si>
  <si>
    <t>Барселона - Вильярреал</t>
  </si>
  <si>
    <t>Тоттенхэм - Ливерпуль</t>
  </si>
  <si>
    <t>Лион - Марсель</t>
  </si>
  <si>
    <t>Барселона - Картахена</t>
  </si>
  <si>
    <t>обе не забьют</t>
  </si>
  <si>
    <t>Тоттенхэм - Вест Хэм</t>
  </si>
  <si>
    <t>Реал М. - Олимпик</t>
  </si>
  <si>
    <t>ИТ1Б(3,5)</t>
  </si>
  <si>
    <t>Вест Бромвич - Халл</t>
  </si>
  <si>
    <t>Раджа - Бавария</t>
  </si>
  <si>
    <t>Марсель - Бордо</t>
  </si>
  <si>
    <t>Арсенал - Челси</t>
  </si>
  <si>
    <t>Халл - Манчестер Юн</t>
  </si>
  <si>
    <t>Челси - Суонси</t>
  </si>
  <si>
    <t>Касимпаша - Акхизар</t>
  </si>
  <si>
    <t>Норвич - Манчестер Юн</t>
  </si>
  <si>
    <t>Ф1(+1)</t>
  </si>
  <si>
    <t>Челси - Ливерпуль</t>
  </si>
  <si>
    <t>Испания. Кубок</t>
  </si>
  <si>
    <t>Англия. Кубок</t>
  </si>
  <si>
    <t>Клубный ЧМ</t>
  </si>
  <si>
    <t>Турция.Суперлига</t>
  </si>
  <si>
    <t>6:1</t>
  </si>
  <si>
    <t>0:5</t>
  </si>
  <si>
    <t>Зенит - Аустрия</t>
  </si>
  <si>
    <t>Стяуа - Челси</t>
  </si>
  <si>
    <t>Ювентус - Галатасарай</t>
  </si>
  <si>
    <t>Манчестер Сити - Бавария</t>
  </si>
  <si>
    <t>Байер - Реал Сосьедад</t>
  </si>
  <si>
    <t>Кубань - Валенсия</t>
  </si>
  <si>
    <t>Рубин - Зюлте-Варегем</t>
  </si>
  <si>
    <t>Сандерленд - Манчестер Юн</t>
  </si>
  <si>
    <t>Томь - Зенит</t>
  </si>
  <si>
    <t>Рубин - Анжи</t>
  </si>
  <si>
    <t>5:1</t>
  </si>
  <si>
    <t>Отборочные к ЧМ</t>
  </si>
  <si>
    <t>Дания - Италия</t>
  </si>
  <si>
    <t>Англия - Черногория</t>
  </si>
  <si>
    <t>Португалия - Израиль</t>
  </si>
  <si>
    <t>Отборочные к ЧМ2014</t>
  </si>
  <si>
    <t>Эфиопия - Нигерия</t>
  </si>
  <si>
    <t>Отборочные.ЧМ2014</t>
  </si>
  <si>
    <t>Литва - Босн. и Герц.</t>
  </si>
  <si>
    <t>Румыния - Эстония</t>
  </si>
  <si>
    <t>Франция - Финляндия</t>
  </si>
  <si>
    <t>Волынь - Говерла</t>
  </si>
  <si>
    <t>ИТ1М(1,5)</t>
  </si>
  <si>
    <t>Рома - Наполи</t>
  </si>
  <si>
    <t>Эвертон - Халл</t>
  </si>
  <si>
    <t>Манчестер Юн - Саутгемптон</t>
  </si>
  <si>
    <t xml:space="preserve"> Чемпионат Испании</t>
  </si>
  <si>
    <t>Атлетик Б. - Вильярреал</t>
  </si>
  <si>
    <t>Аустрия - Атлетико М.</t>
  </si>
  <si>
    <t>Селтик - Аякс</t>
  </si>
  <si>
    <t>Реал М. - Ювентус</t>
  </si>
  <si>
    <t>Бавария - Виктория</t>
  </si>
  <si>
    <t>Динамо К. - Тун</t>
  </si>
  <si>
    <t>Уиган - Рубин</t>
  </si>
  <si>
    <t>Штутгарт - Нюрнберг</t>
  </si>
  <si>
    <t>Амкар - Динамо М</t>
  </si>
  <si>
    <t>Урал - Зенит</t>
  </si>
  <si>
    <t>ЦСКА - ФК Краснодар</t>
  </si>
  <si>
    <t>Тоттенхэм - Халл</t>
  </si>
  <si>
    <t>Челси - Манчестер Сити</t>
  </si>
  <si>
    <t>Новара - Чезена</t>
  </si>
  <si>
    <t>Сассуоло - Удинезе</t>
  </si>
  <si>
    <t>Реал М. - Севилья</t>
  </si>
  <si>
    <t>Ф(-2)</t>
  </si>
  <si>
    <t>7:3</t>
  </si>
  <si>
    <t>Вильярреал - Хетафе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</si>
</sst>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_р_."/>
    <numFmt numFmtId="187" formatCode="mmm/yyyy"/>
    <numFmt numFmtId="188" formatCode="dd/mm/yy;@"/>
  </numFmts>
  <fonts count="18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color indexed="13"/>
      <name val="Arial Cyr"/>
      <family val="0"/>
    </font>
    <font>
      <sz val="10"/>
      <color indexed="59"/>
      <name val="Arial Cyr"/>
      <family val="0"/>
    </font>
    <font>
      <sz val="8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0"/>
    </font>
    <font>
      <b/>
      <sz val="18"/>
      <color indexed="1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color indexed="17"/>
      <name val="Arial"/>
      <family val="0"/>
    </font>
    <font>
      <sz val="10"/>
      <color indexed="19"/>
      <name val="Arial"/>
      <family val="0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5" borderId="0" xfId="0" applyFont="1" applyFill="1" applyAlignment="1" applyProtection="1">
      <alignment horizontal="center"/>
      <protection hidden="1" locked="0"/>
    </xf>
    <xf numFmtId="2" fontId="5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0" fontId="0" fillId="6" borderId="0" xfId="0" applyFill="1" applyAlignment="1">
      <alignment/>
    </xf>
    <xf numFmtId="2" fontId="0" fillId="2" borderId="0" xfId="0" applyNumberFormat="1" applyFill="1" applyAlignment="1">
      <alignment/>
    </xf>
    <xf numFmtId="0" fontId="9" fillId="7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9" fillId="7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2" fillId="2" borderId="0" xfId="0" applyFont="1" applyFill="1" applyAlignment="1">
      <alignment/>
    </xf>
    <xf numFmtId="0" fontId="13" fillId="2" borderId="0" xfId="15" applyFill="1" applyAlignment="1">
      <alignment/>
    </xf>
    <xf numFmtId="0" fontId="15" fillId="2" borderId="0" xfId="0" applyFont="1" applyFill="1" applyAlignment="1">
      <alignment/>
    </xf>
    <xf numFmtId="0" fontId="10" fillId="0" borderId="0" xfId="0" applyFont="1" applyAlignment="1">
      <alignment horizontal="center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186" fontId="4" fillId="5" borderId="0" xfId="0" applyNumberFormat="1" applyFont="1" applyFill="1" applyAlignment="1" applyProtection="1">
      <alignment horizontal="center"/>
      <protection hidden="1" locked="0"/>
    </xf>
    <xf numFmtId="186" fontId="9" fillId="7" borderId="0" xfId="0" applyNumberFormat="1" applyFont="1" applyFill="1" applyAlignment="1">
      <alignment/>
    </xf>
    <xf numFmtId="2" fontId="12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22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S46"/>
  <sheetViews>
    <sheetView zoomScale="70" zoomScaleNormal="70" workbookViewId="0" topLeftCell="A1">
      <selection activeCell="N23" sqref="N23"/>
    </sheetView>
  </sheetViews>
  <sheetFormatPr defaultColWidth="9.140625" defaultRowHeight="12.75"/>
  <cols>
    <col min="1" max="1" width="6.57421875" style="0" customWidth="1"/>
    <col min="2" max="2" width="11.28125" style="0" customWidth="1"/>
    <col min="3" max="3" width="8.28125" style="0" hidden="1" customWidth="1"/>
    <col min="4" max="4" width="10.57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  <col min="15" max="15" width="16.28125" style="0" customWidth="1"/>
  </cols>
  <sheetData>
    <row r="1" spans="1:11" ht="13.5" thickBo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41275.697916666664</v>
      </c>
      <c r="D3" s="6" t="s">
        <v>8</v>
      </c>
      <c r="E3" s="6" t="s">
        <v>13</v>
      </c>
      <c r="F3" s="6" t="s">
        <v>113</v>
      </c>
      <c r="G3" s="6" t="s">
        <v>38</v>
      </c>
      <c r="H3">
        <v>2</v>
      </c>
      <c r="I3" s="30" t="s">
        <v>49</v>
      </c>
      <c r="J3" s="13">
        <v>80</v>
      </c>
      <c r="K3" s="13">
        <v>0</v>
      </c>
      <c r="L3" s="6"/>
    </row>
    <row r="4" spans="1:12" ht="12.75">
      <c r="A4" s="5">
        <v>2</v>
      </c>
      <c r="B4" s="31">
        <v>41276.989583333336</v>
      </c>
      <c r="D4" s="6" t="s">
        <v>8</v>
      </c>
      <c r="E4" s="6" t="s">
        <v>13</v>
      </c>
      <c r="F4" s="6" t="s">
        <v>110</v>
      </c>
      <c r="G4" s="6" t="s">
        <v>111</v>
      </c>
      <c r="H4">
        <v>1.6</v>
      </c>
      <c r="I4" s="30" t="s">
        <v>112</v>
      </c>
      <c r="J4" s="13">
        <v>90</v>
      </c>
      <c r="K4" s="13">
        <v>0</v>
      </c>
      <c r="L4" s="6"/>
    </row>
    <row r="5" spans="1:15" ht="12.75">
      <c r="A5" s="5">
        <v>3</v>
      </c>
      <c r="B5" s="31">
        <v>41279.791666666664</v>
      </c>
      <c r="D5" s="6" t="s">
        <v>36</v>
      </c>
      <c r="E5" s="6" t="s">
        <v>129</v>
      </c>
      <c r="F5" s="6" t="s">
        <v>109</v>
      </c>
      <c r="G5" s="6" t="s">
        <v>38</v>
      </c>
      <c r="H5">
        <v>1.6</v>
      </c>
      <c r="I5" s="30" t="s">
        <v>49</v>
      </c>
      <c r="J5" s="13">
        <v>90</v>
      </c>
      <c r="K5" s="13">
        <v>0</v>
      </c>
      <c r="L5" s="6"/>
      <c r="O5" s="26"/>
    </row>
    <row r="6" spans="1:15" ht="12.75">
      <c r="A6" s="5">
        <v>4</v>
      </c>
      <c r="B6" s="31">
        <v>41279.885416666664</v>
      </c>
      <c r="D6" s="6" t="s">
        <v>8</v>
      </c>
      <c r="E6" s="6" t="s">
        <v>117</v>
      </c>
      <c r="F6" s="6" t="s">
        <v>106</v>
      </c>
      <c r="G6" s="6" t="s">
        <v>107</v>
      </c>
      <c r="H6">
        <v>1.65</v>
      </c>
      <c r="I6" s="34" t="s">
        <v>108</v>
      </c>
      <c r="J6" s="13">
        <v>100</v>
      </c>
      <c r="K6" s="13">
        <v>165</v>
      </c>
      <c r="L6" s="6"/>
      <c r="O6" s="26"/>
    </row>
    <row r="7" spans="1:15" ht="12.75">
      <c r="A7" s="5">
        <v>5</v>
      </c>
      <c r="B7" s="31">
        <v>41280.833333333336</v>
      </c>
      <c r="D7" s="6" t="s">
        <v>8</v>
      </c>
      <c r="E7" s="6" t="s">
        <v>117</v>
      </c>
      <c r="F7" s="6" t="s">
        <v>103</v>
      </c>
      <c r="G7" s="6" t="s">
        <v>104</v>
      </c>
      <c r="H7">
        <v>1.65</v>
      </c>
      <c r="I7" s="29" t="s">
        <v>105</v>
      </c>
      <c r="J7" s="13">
        <v>100</v>
      </c>
      <c r="K7" s="13">
        <v>100</v>
      </c>
      <c r="L7" s="6"/>
      <c r="O7" s="26"/>
    </row>
    <row r="8" spans="1:15" ht="14.25" customHeight="1">
      <c r="A8" s="5">
        <v>6</v>
      </c>
      <c r="B8" s="31">
        <v>41280.916666666664</v>
      </c>
      <c r="D8" s="6" t="s">
        <v>8</v>
      </c>
      <c r="E8" s="10" t="s">
        <v>128</v>
      </c>
      <c r="F8" s="6" t="s">
        <v>101</v>
      </c>
      <c r="G8" s="6" t="s">
        <v>30</v>
      </c>
      <c r="H8">
        <v>2.27</v>
      </c>
      <c r="I8" s="30" t="s">
        <v>102</v>
      </c>
      <c r="J8" s="13">
        <v>70</v>
      </c>
      <c r="K8" s="13">
        <v>0</v>
      </c>
      <c r="L8" s="6"/>
      <c r="O8" s="26"/>
    </row>
    <row r="9" spans="1:15" ht="12.75">
      <c r="A9" s="5">
        <v>7</v>
      </c>
      <c r="B9" s="31">
        <v>41281.989583333336</v>
      </c>
      <c r="D9" s="6" t="s">
        <v>8</v>
      </c>
      <c r="E9" s="10" t="s">
        <v>35</v>
      </c>
      <c r="F9" s="6" t="s">
        <v>99</v>
      </c>
      <c r="G9" s="6" t="s">
        <v>41</v>
      </c>
      <c r="H9">
        <v>1.55</v>
      </c>
      <c r="I9" s="34" t="s">
        <v>100</v>
      </c>
      <c r="J9" s="13">
        <v>100</v>
      </c>
      <c r="K9" s="13">
        <v>155</v>
      </c>
      <c r="L9" s="6"/>
      <c r="O9" s="26"/>
    </row>
    <row r="10" spans="1:15" ht="12.75">
      <c r="A10" s="5">
        <v>8</v>
      </c>
      <c r="B10" s="31">
        <v>41283.666666666664</v>
      </c>
      <c r="D10" s="6" t="s">
        <v>19</v>
      </c>
      <c r="E10" s="10" t="s">
        <v>20</v>
      </c>
      <c r="F10" s="6" t="s">
        <v>97</v>
      </c>
      <c r="G10" s="6" t="s">
        <v>33</v>
      </c>
      <c r="H10">
        <v>1.62</v>
      </c>
      <c r="I10" s="34" t="s">
        <v>98</v>
      </c>
      <c r="J10" s="13">
        <v>100</v>
      </c>
      <c r="K10" s="13">
        <v>162</v>
      </c>
      <c r="L10" s="6"/>
      <c r="O10" s="26"/>
    </row>
    <row r="11" spans="1:15" ht="12.75">
      <c r="A11" s="5">
        <v>9</v>
      </c>
      <c r="B11" s="31">
        <v>41284.8125</v>
      </c>
      <c r="D11" s="6" t="s">
        <v>19</v>
      </c>
      <c r="E11" s="10" t="s">
        <v>20</v>
      </c>
      <c r="F11" s="6" t="s">
        <v>96</v>
      </c>
      <c r="G11" s="6" t="s">
        <v>39</v>
      </c>
      <c r="H11">
        <v>1.7</v>
      </c>
      <c r="I11" s="29" t="s">
        <v>43</v>
      </c>
      <c r="J11" s="13">
        <v>100</v>
      </c>
      <c r="K11" s="13">
        <v>100</v>
      </c>
      <c r="L11" s="6"/>
      <c r="O11" s="26"/>
    </row>
    <row r="12" spans="1:15" ht="12.75" customHeight="1">
      <c r="A12" s="5">
        <v>10</v>
      </c>
      <c r="B12" s="31">
        <v>41284.9375</v>
      </c>
      <c r="C12" s="6"/>
      <c r="D12" s="6" t="s">
        <v>8</v>
      </c>
      <c r="E12" s="10" t="s">
        <v>127</v>
      </c>
      <c r="F12" s="6" t="s">
        <v>94</v>
      </c>
      <c r="G12" s="6" t="s">
        <v>95</v>
      </c>
      <c r="H12">
        <v>1.67</v>
      </c>
      <c r="I12" s="34" t="s">
        <v>72</v>
      </c>
      <c r="J12" s="13">
        <v>100</v>
      </c>
      <c r="K12" s="13">
        <v>167</v>
      </c>
      <c r="L12" s="6"/>
      <c r="O12" s="26"/>
    </row>
    <row r="13" spans="1:15" ht="12.75" customHeight="1">
      <c r="A13" s="5">
        <v>11</v>
      </c>
      <c r="B13" s="31">
        <v>41287.833333333336</v>
      </c>
      <c r="C13" s="6"/>
      <c r="D13" s="6" t="s">
        <v>8</v>
      </c>
      <c r="E13" s="6" t="s">
        <v>13</v>
      </c>
      <c r="F13" s="6" t="s">
        <v>32</v>
      </c>
      <c r="G13" s="6" t="s">
        <v>92</v>
      </c>
      <c r="H13">
        <v>2.2</v>
      </c>
      <c r="I13" s="30" t="s">
        <v>93</v>
      </c>
      <c r="J13" s="13">
        <v>70</v>
      </c>
      <c r="K13" s="13">
        <v>0</v>
      </c>
      <c r="L13" s="6"/>
      <c r="O13" s="26"/>
    </row>
    <row r="14" spans="1:15" ht="12.75" customHeight="1">
      <c r="A14" s="5">
        <v>12</v>
      </c>
      <c r="B14" s="31">
        <v>41287.99930555555</v>
      </c>
      <c r="C14" s="6"/>
      <c r="D14" s="6" t="s">
        <v>8</v>
      </c>
      <c r="E14" s="10" t="s">
        <v>14</v>
      </c>
      <c r="F14" s="6" t="s">
        <v>89</v>
      </c>
      <c r="G14" s="6" t="s">
        <v>90</v>
      </c>
      <c r="H14">
        <v>1.95</v>
      </c>
      <c r="I14" s="34" t="s">
        <v>91</v>
      </c>
      <c r="J14" s="13">
        <v>80</v>
      </c>
      <c r="K14" s="6">
        <f>J14*H14</f>
        <v>156</v>
      </c>
      <c r="L14" s="6"/>
      <c r="O14" s="26"/>
    </row>
    <row r="15" spans="1:15" ht="12.75" customHeight="1">
      <c r="A15" s="5">
        <v>13</v>
      </c>
      <c r="B15" s="31">
        <v>41288.958333333336</v>
      </c>
      <c r="C15" s="17"/>
      <c r="D15" s="6" t="s">
        <v>8</v>
      </c>
      <c r="E15" s="10" t="s">
        <v>14</v>
      </c>
      <c r="F15" s="6" t="s">
        <v>87</v>
      </c>
      <c r="G15" s="6" t="s">
        <v>37</v>
      </c>
      <c r="H15">
        <v>1.75</v>
      </c>
      <c r="I15" s="30" t="s">
        <v>88</v>
      </c>
      <c r="J15" s="17">
        <v>80</v>
      </c>
      <c r="K15" s="17">
        <v>0</v>
      </c>
      <c r="L15" s="6"/>
      <c r="O15" s="26"/>
    </row>
    <row r="16" spans="1:15" ht="12.75" customHeight="1">
      <c r="A16" s="5">
        <v>14</v>
      </c>
      <c r="B16" s="31">
        <v>41289.479166666664</v>
      </c>
      <c r="C16" s="17"/>
      <c r="D16" s="6" t="s">
        <v>36</v>
      </c>
      <c r="E16" s="10" t="s">
        <v>124</v>
      </c>
      <c r="F16" s="6" t="s">
        <v>85</v>
      </c>
      <c r="G16" s="32">
        <v>0.125</v>
      </c>
      <c r="H16" s="33">
        <v>1.9</v>
      </c>
      <c r="I16" s="30" t="s">
        <v>86</v>
      </c>
      <c r="J16" s="13">
        <v>80</v>
      </c>
      <c r="K16" s="13">
        <v>0</v>
      </c>
      <c r="L16" s="6"/>
      <c r="O16" s="26"/>
    </row>
    <row r="17" spans="1:15" ht="16.5" customHeight="1">
      <c r="A17" s="5">
        <v>15</v>
      </c>
      <c r="B17" s="31">
        <v>41289.99930555555</v>
      </c>
      <c r="C17" s="11"/>
      <c r="D17" s="6" t="s">
        <v>8</v>
      </c>
      <c r="E17" s="10" t="s">
        <v>127</v>
      </c>
      <c r="F17" s="6" t="s">
        <v>83</v>
      </c>
      <c r="G17" s="6" t="s">
        <v>30</v>
      </c>
      <c r="H17">
        <v>1.7</v>
      </c>
      <c r="I17" s="30" t="s">
        <v>84</v>
      </c>
      <c r="J17" s="13">
        <v>90</v>
      </c>
      <c r="K17" s="13">
        <v>0</v>
      </c>
      <c r="L17" s="6"/>
      <c r="O17" s="26"/>
    </row>
    <row r="18" spans="1:15" ht="13.5" customHeight="1">
      <c r="A18" s="5">
        <v>16</v>
      </c>
      <c r="B18" s="31">
        <v>41290.17013888889</v>
      </c>
      <c r="C18" s="11"/>
      <c r="D18" s="6" t="s">
        <v>36</v>
      </c>
      <c r="E18" s="10" t="s">
        <v>126</v>
      </c>
      <c r="F18" s="6" t="s">
        <v>80</v>
      </c>
      <c r="G18" s="6" t="s">
        <v>81</v>
      </c>
      <c r="H18">
        <v>1.85</v>
      </c>
      <c r="I18" s="34" t="s">
        <v>82</v>
      </c>
      <c r="J18" s="13">
        <v>90</v>
      </c>
      <c r="K18" s="6">
        <f>J18*H18</f>
        <v>166.5</v>
      </c>
      <c r="L18" s="6"/>
      <c r="O18" s="26"/>
    </row>
    <row r="19" spans="1:15" ht="15.75" customHeight="1">
      <c r="A19" s="5">
        <v>17</v>
      </c>
      <c r="B19" s="31">
        <v>41291.916666666664</v>
      </c>
      <c r="C19" s="11"/>
      <c r="D19" s="6" t="s">
        <v>8</v>
      </c>
      <c r="E19" s="6" t="s">
        <v>125</v>
      </c>
      <c r="F19" s="6" t="s">
        <v>79</v>
      </c>
      <c r="G19" s="6" t="s">
        <v>12</v>
      </c>
      <c r="H19">
        <v>1.7</v>
      </c>
      <c r="I19" s="34" t="s">
        <v>61</v>
      </c>
      <c r="J19" s="13">
        <v>90</v>
      </c>
      <c r="K19" s="6">
        <f>J19*H19</f>
        <v>153</v>
      </c>
      <c r="L19" s="6"/>
      <c r="O19" s="26"/>
    </row>
    <row r="20" spans="1:15" ht="15.75" customHeight="1">
      <c r="A20" s="5">
        <v>18</v>
      </c>
      <c r="B20" s="31">
        <v>41292.979166666664</v>
      </c>
      <c r="C20" s="12"/>
      <c r="D20" s="6" t="s">
        <v>8</v>
      </c>
      <c r="E20" s="17" t="s">
        <v>34</v>
      </c>
      <c r="F20" s="6" t="s">
        <v>76</v>
      </c>
      <c r="G20" s="6" t="s">
        <v>77</v>
      </c>
      <c r="H20">
        <v>1.75</v>
      </c>
      <c r="I20" s="29" t="s">
        <v>78</v>
      </c>
      <c r="J20" s="13">
        <v>90</v>
      </c>
      <c r="K20" s="13">
        <v>90</v>
      </c>
      <c r="L20" s="6"/>
      <c r="O20" s="26"/>
    </row>
    <row r="21" spans="1:15" ht="15" customHeight="1">
      <c r="A21" s="5">
        <v>19</v>
      </c>
      <c r="B21" s="31">
        <v>41293.479166666664</v>
      </c>
      <c r="C21" s="12"/>
      <c r="D21" s="6" t="s">
        <v>36</v>
      </c>
      <c r="E21" s="17" t="s">
        <v>124</v>
      </c>
      <c r="F21" s="6" t="s">
        <v>75</v>
      </c>
      <c r="G21" s="6" t="s">
        <v>38</v>
      </c>
      <c r="H21">
        <v>1.65</v>
      </c>
      <c r="I21" s="34" t="s">
        <v>59</v>
      </c>
      <c r="J21" s="13">
        <v>100</v>
      </c>
      <c r="K21" s="6">
        <v>165</v>
      </c>
      <c r="L21" s="6"/>
      <c r="O21" s="26"/>
    </row>
    <row r="22" spans="1:15" ht="12.75">
      <c r="A22" s="5">
        <v>20</v>
      </c>
      <c r="B22" s="31">
        <v>41293.791666666664</v>
      </c>
      <c r="C22" s="12"/>
      <c r="D22" s="6" t="s">
        <v>8</v>
      </c>
      <c r="E22" s="6" t="s">
        <v>13</v>
      </c>
      <c r="F22" s="6" t="s">
        <v>73</v>
      </c>
      <c r="G22" s="6" t="s">
        <v>58</v>
      </c>
      <c r="H22">
        <v>1.71</v>
      </c>
      <c r="I22" s="34" t="s">
        <v>74</v>
      </c>
      <c r="J22" s="13">
        <v>90</v>
      </c>
      <c r="K22" s="6">
        <f>J22*H22</f>
        <v>153.9</v>
      </c>
      <c r="L22" s="6"/>
      <c r="O22" s="26"/>
    </row>
    <row r="23" spans="1:15" ht="12.75">
      <c r="A23" s="5">
        <v>21</v>
      </c>
      <c r="B23" s="31">
        <v>41293.833333333336</v>
      </c>
      <c r="C23" s="12"/>
      <c r="D23" s="6" t="s">
        <v>8</v>
      </c>
      <c r="E23" s="10" t="s">
        <v>123</v>
      </c>
      <c r="F23" s="6" t="s">
        <v>71</v>
      </c>
      <c r="G23" s="6" t="s">
        <v>37</v>
      </c>
      <c r="H23">
        <v>1.63</v>
      </c>
      <c r="I23" s="34" t="s">
        <v>72</v>
      </c>
      <c r="J23" s="13">
        <v>100</v>
      </c>
      <c r="K23" s="13">
        <v>163</v>
      </c>
      <c r="L23" s="6"/>
      <c r="O23" s="26"/>
    </row>
    <row r="24" spans="1:19" ht="12.75">
      <c r="A24" s="5">
        <v>22</v>
      </c>
      <c r="B24" s="31">
        <v>41294.99930555555</v>
      </c>
      <c r="C24" s="12"/>
      <c r="D24" s="6" t="s">
        <v>8</v>
      </c>
      <c r="E24" s="6" t="s">
        <v>14</v>
      </c>
      <c r="F24" s="6" t="s">
        <v>68</v>
      </c>
      <c r="G24" s="6" t="s">
        <v>69</v>
      </c>
      <c r="H24">
        <v>1.65</v>
      </c>
      <c r="I24" s="30" t="s">
        <v>70</v>
      </c>
      <c r="J24" s="13">
        <v>90</v>
      </c>
      <c r="K24" s="13">
        <v>0</v>
      </c>
      <c r="L24" s="6"/>
      <c r="O24" s="26"/>
      <c r="R24" s="27"/>
      <c r="S24" s="28"/>
    </row>
    <row r="25" spans="1:15" ht="12.75">
      <c r="A25" s="5">
        <v>23</v>
      </c>
      <c r="B25" s="31">
        <v>41296.4375</v>
      </c>
      <c r="C25" s="6"/>
      <c r="D25" s="6" t="s">
        <v>36</v>
      </c>
      <c r="E25" s="10" t="s">
        <v>122</v>
      </c>
      <c r="F25" s="6" t="s">
        <v>65</v>
      </c>
      <c r="G25" s="6" t="s">
        <v>66</v>
      </c>
      <c r="H25">
        <v>1.9</v>
      </c>
      <c r="I25" s="30" t="s">
        <v>67</v>
      </c>
      <c r="J25" s="13">
        <v>80</v>
      </c>
      <c r="K25" s="13">
        <v>0</v>
      </c>
      <c r="L25" s="6"/>
      <c r="O25" s="26"/>
    </row>
    <row r="26" spans="1:15" ht="12.75">
      <c r="A26" s="5">
        <v>24</v>
      </c>
      <c r="B26" s="31">
        <v>41296.989583333336</v>
      </c>
      <c r="C26" s="6"/>
      <c r="D26" s="6" t="s">
        <v>121</v>
      </c>
      <c r="E26" s="10" t="s">
        <v>120</v>
      </c>
      <c r="F26" s="6" t="s">
        <v>62</v>
      </c>
      <c r="G26" s="6" t="s">
        <v>63</v>
      </c>
      <c r="H26">
        <v>2.15</v>
      </c>
      <c r="I26" s="30" t="s">
        <v>64</v>
      </c>
      <c r="J26" s="13">
        <v>80</v>
      </c>
      <c r="K26" s="13">
        <v>0</v>
      </c>
      <c r="L26" s="6"/>
      <c r="O26" s="26"/>
    </row>
    <row r="27" spans="1:15" ht="12.75">
      <c r="A27" s="5">
        <v>25</v>
      </c>
      <c r="B27" s="31">
        <v>41297.989583333336</v>
      </c>
      <c r="C27" s="6"/>
      <c r="D27" s="6" t="s">
        <v>8</v>
      </c>
      <c r="E27" s="10" t="s">
        <v>119</v>
      </c>
      <c r="F27" s="6" t="s">
        <v>60</v>
      </c>
      <c r="G27" s="6" t="s">
        <v>38</v>
      </c>
      <c r="H27">
        <v>1.95</v>
      </c>
      <c r="I27" s="34" t="s">
        <v>61</v>
      </c>
      <c r="J27" s="13">
        <v>90</v>
      </c>
      <c r="K27" s="6">
        <f>J27*H27</f>
        <v>175.5</v>
      </c>
      <c r="O27" s="26"/>
    </row>
    <row r="28" spans="1:15" ht="12.75">
      <c r="A28" s="5">
        <v>26</v>
      </c>
      <c r="B28" s="31">
        <v>41299.979166666664</v>
      </c>
      <c r="C28" s="6"/>
      <c r="D28" s="6" t="s">
        <v>8</v>
      </c>
      <c r="E28" s="6" t="s">
        <v>118</v>
      </c>
      <c r="F28" s="6" t="s">
        <v>57</v>
      </c>
      <c r="G28" s="6" t="s">
        <v>58</v>
      </c>
      <c r="H28">
        <v>1.6</v>
      </c>
      <c r="I28" s="34" t="s">
        <v>59</v>
      </c>
      <c r="J28" s="6">
        <v>100</v>
      </c>
      <c r="K28" s="6">
        <v>160</v>
      </c>
      <c r="O28" s="26"/>
    </row>
    <row r="29" spans="1:15" ht="12.75">
      <c r="A29" s="5">
        <v>27</v>
      </c>
      <c r="B29" s="31">
        <v>41300.697916666664</v>
      </c>
      <c r="C29" s="6"/>
      <c r="D29" s="6" t="s">
        <v>8</v>
      </c>
      <c r="E29" s="6" t="s">
        <v>117</v>
      </c>
      <c r="F29" s="6" t="s">
        <v>55</v>
      </c>
      <c r="G29" s="6" t="s">
        <v>37</v>
      </c>
      <c r="H29">
        <v>1.85</v>
      </c>
      <c r="I29" s="34" t="s">
        <v>56</v>
      </c>
      <c r="J29" s="6">
        <v>90</v>
      </c>
      <c r="K29" s="6">
        <f>J29*H29</f>
        <v>166.5</v>
      </c>
      <c r="O29" s="26"/>
    </row>
    <row r="30" spans="1:15" ht="12.75">
      <c r="A30" s="5">
        <v>28</v>
      </c>
      <c r="B30" s="31">
        <v>41301.833333333336</v>
      </c>
      <c r="D30" s="6" t="s">
        <v>8</v>
      </c>
      <c r="E30" s="6" t="s">
        <v>117</v>
      </c>
      <c r="F30" s="6" t="s">
        <v>52</v>
      </c>
      <c r="G30" s="6" t="s">
        <v>53</v>
      </c>
      <c r="H30">
        <v>1.67</v>
      </c>
      <c r="I30" s="30" t="s">
        <v>54</v>
      </c>
      <c r="J30" s="6">
        <v>90</v>
      </c>
      <c r="K30" s="6">
        <v>0</v>
      </c>
      <c r="O30" s="26"/>
    </row>
    <row r="31" spans="1:15" ht="12.75" customHeight="1">
      <c r="A31" s="5">
        <v>29</v>
      </c>
      <c r="B31" s="31">
        <v>41302.8125</v>
      </c>
      <c r="C31" s="6"/>
      <c r="D31" s="6" t="s">
        <v>19</v>
      </c>
      <c r="E31" s="6" t="s">
        <v>116</v>
      </c>
      <c r="F31" s="6" t="s">
        <v>50</v>
      </c>
      <c r="G31" s="6" t="s">
        <v>38</v>
      </c>
      <c r="H31">
        <v>1.9</v>
      </c>
      <c r="I31" s="34" t="s">
        <v>51</v>
      </c>
      <c r="J31" s="6">
        <v>90</v>
      </c>
      <c r="K31" s="6">
        <f>J31*H31</f>
        <v>171</v>
      </c>
      <c r="O31" s="26"/>
    </row>
    <row r="32" spans="1:15" ht="12.75">
      <c r="A32" s="5">
        <v>30</v>
      </c>
      <c r="B32" s="31">
        <v>41303.708333333336</v>
      </c>
      <c r="C32" s="6"/>
      <c r="D32" s="6" t="s">
        <v>36</v>
      </c>
      <c r="E32" s="10" t="s">
        <v>115</v>
      </c>
      <c r="F32" s="6" t="s">
        <v>47</v>
      </c>
      <c r="G32" s="6" t="s">
        <v>48</v>
      </c>
      <c r="H32">
        <v>1.75</v>
      </c>
      <c r="I32" s="30" t="s">
        <v>49</v>
      </c>
      <c r="J32" s="6">
        <v>90</v>
      </c>
      <c r="K32" s="6">
        <v>0</v>
      </c>
      <c r="O32" s="26"/>
    </row>
    <row r="33" spans="1:15" ht="12.75">
      <c r="A33" s="5">
        <v>31</v>
      </c>
      <c r="B33" s="31">
        <v>41303.989583333336</v>
      </c>
      <c r="C33" s="6"/>
      <c r="D33" s="6" t="s">
        <v>8</v>
      </c>
      <c r="E33" s="10" t="s">
        <v>13</v>
      </c>
      <c r="F33" s="6" t="s">
        <v>45</v>
      </c>
      <c r="G33" s="6" t="s">
        <v>41</v>
      </c>
      <c r="H33">
        <v>1.8</v>
      </c>
      <c r="I33" s="30" t="s">
        <v>46</v>
      </c>
      <c r="J33" s="17">
        <v>90</v>
      </c>
      <c r="K33" s="6">
        <v>0</v>
      </c>
      <c r="O33" s="26"/>
    </row>
    <row r="34" spans="1:15" ht="12.75">
      <c r="A34" s="5">
        <v>32</v>
      </c>
      <c r="B34" s="31">
        <v>41304.3125</v>
      </c>
      <c r="C34" s="6"/>
      <c r="D34" s="6" t="s">
        <v>19</v>
      </c>
      <c r="E34" s="10" t="s">
        <v>114</v>
      </c>
      <c r="F34" s="6" t="s">
        <v>44</v>
      </c>
      <c r="G34" s="6" t="s">
        <v>12</v>
      </c>
      <c r="H34">
        <v>1.55</v>
      </c>
      <c r="I34" s="29" t="s">
        <v>43</v>
      </c>
      <c r="J34" s="7">
        <v>100</v>
      </c>
      <c r="K34" s="6">
        <v>100</v>
      </c>
      <c r="O34" s="26"/>
    </row>
    <row r="35" spans="1:15" ht="12.75">
      <c r="A35" s="5">
        <v>33</v>
      </c>
      <c r="B35" s="31">
        <v>41304.989583333336</v>
      </c>
      <c r="C35" s="6"/>
      <c r="D35" s="6" t="s">
        <v>8</v>
      </c>
      <c r="E35" s="10" t="s">
        <v>13</v>
      </c>
      <c r="F35" s="6" t="s">
        <v>42</v>
      </c>
      <c r="G35" s="6" t="s">
        <v>12</v>
      </c>
      <c r="H35">
        <v>1.65</v>
      </c>
      <c r="I35" s="29" t="s">
        <v>43</v>
      </c>
      <c r="J35" s="6">
        <v>100</v>
      </c>
      <c r="K35" s="6">
        <v>100</v>
      </c>
      <c r="O35" s="26"/>
    </row>
    <row r="36" spans="5:15" ht="12.75">
      <c r="E36" s="6"/>
      <c r="F36" s="6"/>
      <c r="I36" s="6"/>
      <c r="J36" s="6"/>
      <c r="O36" s="26"/>
    </row>
    <row r="37" ht="12.75">
      <c r="O37" s="26"/>
    </row>
    <row r="39" spans="2:12" ht="12.75">
      <c r="B39" s="48" t="s">
        <v>9</v>
      </c>
      <c r="C39" s="48"/>
      <c r="D39" s="1">
        <v>1000</v>
      </c>
      <c r="E39" s="2">
        <v>30000</v>
      </c>
      <c r="G39" s="49" t="s">
        <v>23</v>
      </c>
      <c r="H39" s="49"/>
      <c r="I39" s="6">
        <f>COUNT(B3:C34)</f>
        <v>32</v>
      </c>
      <c r="J39" s="51" t="s">
        <v>26</v>
      </c>
      <c r="K39" s="51"/>
      <c r="L39" s="21">
        <f>MAX(H3:H26)</f>
        <v>2.27</v>
      </c>
    </row>
    <row r="40" spans="2:12" ht="12.75">
      <c r="B40" s="48" t="s">
        <v>10</v>
      </c>
      <c r="C40" s="48"/>
      <c r="D40" s="8">
        <f>D39-SUM(J3:J39)+SUM(K3:K39)</f>
        <v>789.4000000000001</v>
      </c>
      <c r="E40" s="14">
        <f>E39*D41/100+E39</f>
        <v>23682.000000000004</v>
      </c>
      <c r="G40" s="51" t="s">
        <v>24</v>
      </c>
      <c r="H40" s="51"/>
      <c r="I40" s="20">
        <f>I39-I41-I42</f>
        <v>13</v>
      </c>
      <c r="J40" s="51" t="s">
        <v>25</v>
      </c>
      <c r="K40" s="51"/>
      <c r="L40" s="21">
        <f>MIN(H3:H26)</f>
        <v>1.55</v>
      </c>
    </row>
    <row r="41" spans="2:12" ht="12.75">
      <c r="B41" s="48" t="s">
        <v>11</v>
      </c>
      <c r="C41" s="48"/>
      <c r="D41" s="9">
        <f>(D40-D39)/D39*100</f>
        <v>-21.059999999999988</v>
      </c>
      <c r="E41" s="15">
        <f>D41</f>
        <v>-21.059999999999988</v>
      </c>
      <c r="G41" s="52" t="s">
        <v>21</v>
      </c>
      <c r="H41" s="52"/>
      <c r="I41" s="18">
        <f>COUNTIF(K3:K33,0)</f>
        <v>14</v>
      </c>
      <c r="J41" s="51" t="s">
        <v>27</v>
      </c>
      <c r="K41" s="51"/>
      <c r="L41" s="21">
        <f>AVERAGE(H3:H27)</f>
        <v>1.79</v>
      </c>
    </row>
    <row r="42" spans="2:9" ht="12.75">
      <c r="B42" s="16" t="s">
        <v>15</v>
      </c>
      <c r="C42" s="16"/>
      <c r="D42" s="16">
        <f>D40-D39</f>
        <v>-210.5999999999999</v>
      </c>
      <c r="E42" s="16">
        <f>E40-E39</f>
        <v>-6317.999999999996</v>
      </c>
      <c r="G42" s="50" t="s">
        <v>22</v>
      </c>
      <c r="H42" s="50"/>
      <c r="I42" s="19">
        <v>5</v>
      </c>
    </row>
    <row r="43" ht="24.75" customHeight="1">
      <c r="D43" s="25" t="s">
        <v>16</v>
      </c>
    </row>
    <row r="44" spans="1:5" ht="12.75">
      <c r="A44" s="47" t="s">
        <v>28</v>
      </c>
      <c r="B44" s="47"/>
      <c r="C44" s="47"/>
      <c r="D44" s="47"/>
      <c r="E44" s="47"/>
    </row>
    <row r="45" spans="6:10" ht="12.75">
      <c r="F45" s="24" t="s">
        <v>29</v>
      </c>
      <c r="G45" s="22"/>
      <c r="H45" s="2"/>
      <c r="I45" s="2"/>
      <c r="J45" s="2"/>
    </row>
    <row r="46" ht="12.75">
      <c r="I46" s="23" t="s">
        <v>40</v>
      </c>
    </row>
  </sheetData>
  <mergeCells count="12">
    <mergeCell ref="J39:K39"/>
    <mergeCell ref="J40:K40"/>
    <mergeCell ref="B41:C41"/>
    <mergeCell ref="G41:H41"/>
    <mergeCell ref="J41:K41"/>
    <mergeCell ref="B40:C40"/>
    <mergeCell ref="G40:H40"/>
    <mergeCell ref="A44:E44"/>
    <mergeCell ref="A1:I1"/>
    <mergeCell ref="B39:C39"/>
    <mergeCell ref="G39:H39"/>
    <mergeCell ref="G42:H42"/>
  </mergeCells>
  <hyperlinks>
    <hyperlink ref="I46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workbookViewId="0" topLeftCell="A1">
      <selection activeCell="N31" sqref="N31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582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41548</v>
      </c>
      <c r="C3" s="12"/>
      <c r="D3" s="6" t="s">
        <v>8</v>
      </c>
      <c r="E3" s="6" t="s">
        <v>157</v>
      </c>
      <c r="F3" s="42" t="s">
        <v>667</v>
      </c>
      <c r="G3" s="6" t="s">
        <v>134</v>
      </c>
      <c r="H3" s="35">
        <v>1.6</v>
      </c>
      <c r="I3" s="36" t="s">
        <v>213</v>
      </c>
      <c r="J3" s="13">
        <v>100</v>
      </c>
      <c r="K3" s="13">
        <v>0</v>
      </c>
      <c r="L3" s="6"/>
    </row>
    <row r="4" spans="1:12" ht="12.75">
      <c r="A4" s="5">
        <v>2</v>
      </c>
      <c r="B4" s="31">
        <v>41548</v>
      </c>
      <c r="C4" s="12"/>
      <c r="D4" s="6" t="s">
        <v>8</v>
      </c>
      <c r="E4" s="6" t="s">
        <v>157</v>
      </c>
      <c r="F4" s="6" t="s">
        <v>668</v>
      </c>
      <c r="G4" s="6" t="s">
        <v>33</v>
      </c>
      <c r="H4" s="35">
        <v>1.7</v>
      </c>
      <c r="I4" s="37" t="s">
        <v>419</v>
      </c>
      <c r="J4" s="13">
        <v>100</v>
      </c>
      <c r="K4" s="13">
        <v>170</v>
      </c>
      <c r="L4" s="6"/>
    </row>
    <row r="5" spans="1:15" ht="15" customHeight="1">
      <c r="A5" s="5">
        <v>3</v>
      </c>
      <c r="B5" s="31">
        <v>41549</v>
      </c>
      <c r="C5" s="11"/>
      <c r="D5" s="6" t="s">
        <v>8</v>
      </c>
      <c r="E5" s="6" t="s">
        <v>157</v>
      </c>
      <c r="F5" s="6" t="s">
        <v>669</v>
      </c>
      <c r="G5" s="6" t="s">
        <v>134</v>
      </c>
      <c r="H5" s="35">
        <v>1.6</v>
      </c>
      <c r="I5" s="36" t="s">
        <v>205</v>
      </c>
      <c r="J5" s="13">
        <v>100</v>
      </c>
      <c r="K5" s="13">
        <v>0</v>
      </c>
      <c r="L5" s="6"/>
      <c r="N5" s="26"/>
      <c r="O5" s="26"/>
    </row>
    <row r="6" spans="1:15" ht="15" customHeight="1">
      <c r="A6" s="5">
        <v>4</v>
      </c>
      <c r="B6" s="31">
        <v>41549</v>
      </c>
      <c r="C6" s="11"/>
      <c r="D6" s="6" t="s">
        <v>8</v>
      </c>
      <c r="E6" s="42" t="s">
        <v>157</v>
      </c>
      <c r="F6" s="6" t="s">
        <v>670</v>
      </c>
      <c r="G6" s="6" t="s">
        <v>39</v>
      </c>
      <c r="H6" s="35">
        <v>1.6</v>
      </c>
      <c r="I6" s="37" t="s">
        <v>216</v>
      </c>
      <c r="J6" s="13">
        <v>100</v>
      </c>
      <c r="K6" s="13">
        <v>160</v>
      </c>
      <c r="L6" s="6"/>
      <c r="N6" s="26"/>
      <c r="O6" s="26"/>
    </row>
    <row r="7" spans="1:15" ht="15.75" customHeight="1">
      <c r="A7" s="5">
        <v>5</v>
      </c>
      <c r="B7" s="31">
        <v>41549</v>
      </c>
      <c r="C7" s="11"/>
      <c r="D7" s="6" t="s">
        <v>8</v>
      </c>
      <c r="E7" s="42" t="s">
        <v>157</v>
      </c>
      <c r="F7" s="6" t="s">
        <v>671</v>
      </c>
      <c r="G7" s="6" t="s">
        <v>38</v>
      </c>
      <c r="H7" s="35">
        <v>1.75</v>
      </c>
      <c r="I7" s="37" t="s">
        <v>174</v>
      </c>
      <c r="J7" s="13">
        <v>100</v>
      </c>
      <c r="K7" s="13">
        <v>175</v>
      </c>
      <c r="L7" s="6"/>
      <c r="N7" s="26"/>
      <c r="O7" s="26"/>
    </row>
    <row r="8" spans="1:15" ht="17.25" customHeight="1">
      <c r="A8" s="5">
        <v>6</v>
      </c>
      <c r="B8" s="31">
        <v>41915</v>
      </c>
      <c r="C8" s="11"/>
      <c r="D8" s="6" t="s">
        <v>8</v>
      </c>
      <c r="E8" s="42" t="s">
        <v>170</v>
      </c>
      <c r="F8" s="6" t="s">
        <v>672</v>
      </c>
      <c r="G8" s="6" t="s">
        <v>12</v>
      </c>
      <c r="H8" s="35">
        <v>1.85</v>
      </c>
      <c r="I8" s="36" t="s">
        <v>218</v>
      </c>
      <c r="J8" s="13">
        <v>90</v>
      </c>
      <c r="K8" s="13">
        <v>0</v>
      </c>
      <c r="L8" s="6"/>
      <c r="N8" s="26"/>
      <c r="O8" s="26"/>
    </row>
    <row r="9" spans="1:15" ht="16.5" customHeight="1">
      <c r="A9" s="5">
        <v>7</v>
      </c>
      <c r="B9" s="31">
        <v>41915</v>
      </c>
      <c r="C9" s="11"/>
      <c r="D9" s="6" t="s">
        <v>8</v>
      </c>
      <c r="E9" s="42" t="s">
        <v>170</v>
      </c>
      <c r="F9" s="6" t="s">
        <v>673</v>
      </c>
      <c r="G9" s="6" t="s">
        <v>134</v>
      </c>
      <c r="H9" s="35">
        <v>1.75</v>
      </c>
      <c r="I9" s="37" t="s">
        <v>335</v>
      </c>
      <c r="J9" s="13">
        <v>100</v>
      </c>
      <c r="K9" s="13">
        <v>175</v>
      </c>
      <c r="L9" s="6"/>
      <c r="N9" s="26"/>
      <c r="O9" s="26"/>
    </row>
    <row r="10" spans="1:15" ht="12.75">
      <c r="A10" s="5">
        <v>8</v>
      </c>
      <c r="B10" s="31">
        <v>41917</v>
      </c>
      <c r="C10" s="6"/>
      <c r="D10" s="6" t="s">
        <v>8</v>
      </c>
      <c r="E10" s="42" t="s">
        <v>208</v>
      </c>
      <c r="F10" s="6" t="s">
        <v>674</v>
      </c>
      <c r="G10" s="6" t="s">
        <v>33</v>
      </c>
      <c r="H10" s="35">
        <v>1.63</v>
      </c>
      <c r="I10" s="37" t="s">
        <v>159</v>
      </c>
      <c r="J10" s="13">
        <v>100</v>
      </c>
      <c r="K10" s="13">
        <v>163</v>
      </c>
      <c r="L10" s="6"/>
      <c r="N10" s="26"/>
      <c r="O10" s="26"/>
    </row>
    <row r="11" spans="1:15" ht="12.75">
      <c r="A11" s="5">
        <v>9</v>
      </c>
      <c r="B11" s="31">
        <v>41918</v>
      </c>
      <c r="C11" s="6"/>
      <c r="D11" s="6" t="s">
        <v>8</v>
      </c>
      <c r="E11" s="42" t="s">
        <v>254</v>
      </c>
      <c r="F11" s="6" t="s">
        <v>675</v>
      </c>
      <c r="G11" s="6" t="s">
        <v>41</v>
      </c>
      <c r="H11" s="35">
        <v>1.7</v>
      </c>
      <c r="I11" s="37" t="s">
        <v>185</v>
      </c>
      <c r="J11" s="13">
        <v>100</v>
      </c>
      <c r="K11" s="13">
        <v>170</v>
      </c>
      <c r="L11" s="6"/>
      <c r="N11" s="26"/>
      <c r="O11" s="26"/>
    </row>
    <row r="12" spans="1:15" ht="12.75" customHeight="1">
      <c r="A12" s="5">
        <v>10</v>
      </c>
      <c r="B12" s="31">
        <v>41918</v>
      </c>
      <c r="C12" s="6"/>
      <c r="D12" s="6" t="s">
        <v>8</v>
      </c>
      <c r="E12" s="42" t="s">
        <v>253</v>
      </c>
      <c r="F12" s="6" t="s">
        <v>676</v>
      </c>
      <c r="G12" s="6" t="s">
        <v>134</v>
      </c>
      <c r="H12" s="35">
        <v>1.75</v>
      </c>
      <c r="I12" s="37" t="s">
        <v>677</v>
      </c>
      <c r="J12" s="13">
        <v>90</v>
      </c>
      <c r="K12" s="13">
        <f>J12*H12</f>
        <v>157.5</v>
      </c>
      <c r="L12" s="6"/>
      <c r="N12" s="26"/>
      <c r="O12" s="26"/>
    </row>
    <row r="13" spans="1:15" ht="12.75" customHeight="1">
      <c r="A13" s="5">
        <v>11</v>
      </c>
      <c r="B13" s="31">
        <v>41923</v>
      </c>
      <c r="D13" s="6" t="s">
        <v>8</v>
      </c>
      <c r="E13" s="42" t="s">
        <v>678</v>
      </c>
      <c r="F13" s="6" t="s">
        <v>679</v>
      </c>
      <c r="G13" s="6" t="s">
        <v>12</v>
      </c>
      <c r="H13" s="35">
        <v>1.7</v>
      </c>
      <c r="I13" s="38" t="s">
        <v>205</v>
      </c>
      <c r="J13" s="13">
        <v>100</v>
      </c>
      <c r="K13" s="13">
        <v>100</v>
      </c>
      <c r="L13" s="6"/>
      <c r="N13" s="26"/>
      <c r="O13" s="26"/>
    </row>
    <row r="14" spans="1:19" ht="12.75" customHeight="1">
      <c r="A14" s="5">
        <v>12</v>
      </c>
      <c r="B14" s="31">
        <v>41923</v>
      </c>
      <c r="D14" s="6" t="s">
        <v>8</v>
      </c>
      <c r="E14" s="6" t="s">
        <v>678</v>
      </c>
      <c r="F14" s="6" t="s">
        <v>680</v>
      </c>
      <c r="G14" s="6" t="s">
        <v>134</v>
      </c>
      <c r="H14" s="35">
        <v>1.6</v>
      </c>
      <c r="I14" s="37" t="s">
        <v>535</v>
      </c>
      <c r="J14" s="13">
        <v>100</v>
      </c>
      <c r="K14" s="13">
        <v>160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41923</v>
      </c>
      <c r="D15" s="6" t="s">
        <v>8</v>
      </c>
      <c r="E15" s="42" t="s">
        <v>678</v>
      </c>
      <c r="F15" s="6" t="s">
        <v>681</v>
      </c>
      <c r="G15" s="6" t="s">
        <v>289</v>
      </c>
      <c r="H15" s="35">
        <v>1.95</v>
      </c>
      <c r="I15" s="36" t="s">
        <v>156</v>
      </c>
      <c r="J15" s="13">
        <v>80</v>
      </c>
      <c r="K15" s="13">
        <v>0</v>
      </c>
      <c r="L15" s="6"/>
      <c r="N15" s="26"/>
      <c r="O15" s="26"/>
    </row>
    <row r="16" spans="1:15" ht="12.75" customHeight="1">
      <c r="A16" s="5">
        <v>14</v>
      </c>
      <c r="B16" s="31">
        <v>41925</v>
      </c>
      <c r="D16" s="6" t="s">
        <v>8</v>
      </c>
      <c r="E16" s="42" t="s">
        <v>682</v>
      </c>
      <c r="F16" s="6" t="s">
        <v>683</v>
      </c>
      <c r="G16" s="6" t="s">
        <v>37</v>
      </c>
      <c r="H16" s="35">
        <v>1.6</v>
      </c>
      <c r="I16" s="36" t="s">
        <v>159</v>
      </c>
      <c r="J16" s="13">
        <v>100</v>
      </c>
      <c r="K16" s="13">
        <v>0</v>
      </c>
      <c r="L16" s="6"/>
      <c r="N16" s="26"/>
      <c r="O16" s="26"/>
    </row>
    <row r="17" spans="1:15" ht="15" customHeight="1">
      <c r="A17" s="5">
        <v>15</v>
      </c>
      <c r="B17" s="31">
        <v>41927</v>
      </c>
      <c r="D17" s="6" t="s">
        <v>8</v>
      </c>
      <c r="E17" s="42" t="s">
        <v>684</v>
      </c>
      <c r="F17" s="6" t="s">
        <v>685</v>
      </c>
      <c r="G17" s="6" t="s">
        <v>41</v>
      </c>
      <c r="H17" s="35">
        <v>1.6</v>
      </c>
      <c r="I17" s="38" t="s">
        <v>192</v>
      </c>
      <c r="J17" s="13">
        <v>100</v>
      </c>
      <c r="K17" s="13">
        <v>100</v>
      </c>
      <c r="L17" s="6"/>
      <c r="N17" s="26"/>
      <c r="O17" s="26"/>
    </row>
    <row r="18" spans="1:15" ht="15" customHeight="1">
      <c r="A18" s="5">
        <v>16</v>
      </c>
      <c r="B18" s="31">
        <v>41927</v>
      </c>
      <c r="D18" s="6" t="s">
        <v>8</v>
      </c>
      <c r="E18" s="42" t="s">
        <v>684</v>
      </c>
      <c r="F18" s="6" t="s">
        <v>686</v>
      </c>
      <c r="G18" s="6" t="s">
        <v>289</v>
      </c>
      <c r="H18" s="35">
        <v>1.8</v>
      </c>
      <c r="I18" s="38" t="s">
        <v>183</v>
      </c>
      <c r="J18" s="13">
        <v>90</v>
      </c>
      <c r="K18" s="13">
        <v>90</v>
      </c>
      <c r="L18" s="6"/>
      <c r="N18" s="26"/>
      <c r="O18" s="26"/>
    </row>
    <row r="19" spans="1:15" ht="15" customHeight="1">
      <c r="A19" s="5">
        <v>17</v>
      </c>
      <c r="B19" s="31">
        <v>41927</v>
      </c>
      <c r="D19" s="6" t="s">
        <v>8</v>
      </c>
      <c r="E19" s="42" t="s">
        <v>684</v>
      </c>
      <c r="F19" s="6" t="s">
        <v>687</v>
      </c>
      <c r="G19" s="6" t="s">
        <v>131</v>
      </c>
      <c r="H19" s="35">
        <v>1.85</v>
      </c>
      <c r="I19" s="38" t="s">
        <v>258</v>
      </c>
      <c r="J19" s="13">
        <v>90</v>
      </c>
      <c r="K19" s="13">
        <v>90</v>
      </c>
      <c r="L19" s="6"/>
      <c r="N19" s="26"/>
      <c r="O19" s="26"/>
    </row>
    <row r="20" spans="1:15" ht="15" customHeight="1">
      <c r="A20" s="5">
        <v>18</v>
      </c>
      <c r="B20" s="31">
        <v>41930</v>
      </c>
      <c r="D20" s="6" t="s">
        <v>8</v>
      </c>
      <c r="E20" s="42" t="s">
        <v>316</v>
      </c>
      <c r="F20" s="6" t="s">
        <v>688</v>
      </c>
      <c r="G20" s="6" t="s">
        <v>689</v>
      </c>
      <c r="H20" s="35">
        <v>1.55</v>
      </c>
      <c r="I20" s="37" t="s">
        <v>192</v>
      </c>
      <c r="J20" s="13">
        <v>100</v>
      </c>
      <c r="K20" s="13">
        <v>155</v>
      </c>
      <c r="L20" s="6"/>
      <c r="N20" s="26"/>
      <c r="O20" s="26"/>
    </row>
    <row r="21" spans="1:15" ht="15" customHeight="1">
      <c r="A21" s="5">
        <v>19</v>
      </c>
      <c r="B21" s="31">
        <v>41930</v>
      </c>
      <c r="D21" s="6" t="s">
        <v>8</v>
      </c>
      <c r="E21" s="42" t="s">
        <v>143</v>
      </c>
      <c r="F21" s="6" t="s">
        <v>690</v>
      </c>
      <c r="G21" s="6" t="s">
        <v>30</v>
      </c>
      <c r="H21" s="35">
        <v>1.62</v>
      </c>
      <c r="I21" s="37" t="s">
        <v>183</v>
      </c>
      <c r="J21" s="13">
        <v>100</v>
      </c>
      <c r="K21" s="13">
        <v>0</v>
      </c>
      <c r="L21" s="6"/>
      <c r="N21" s="26"/>
      <c r="O21" s="26"/>
    </row>
    <row r="22" spans="1:15" ht="12.75">
      <c r="A22" s="5">
        <v>20</v>
      </c>
      <c r="B22" s="31">
        <v>41931</v>
      </c>
      <c r="D22" s="6" t="s">
        <v>8</v>
      </c>
      <c r="E22" s="6" t="s">
        <v>13</v>
      </c>
      <c r="F22" s="6" t="s">
        <v>691</v>
      </c>
      <c r="G22" s="6" t="s">
        <v>37</v>
      </c>
      <c r="H22" s="35">
        <v>2</v>
      </c>
      <c r="I22" s="36" t="s">
        <v>174</v>
      </c>
      <c r="J22" s="13">
        <v>80</v>
      </c>
      <c r="K22" s="6">
        <v>0</v>
      </c>
      <c r="L22" s="6"/>
      <c r="N22" s="26"/>
      <c r="O22" s="26"/>
    </row>
    <row r="23" spans="1:15" ht="12.75">
      <c r="A23" s="5">
        <v>21</v>
      </c>
      <c r="B23" s="31">
        <v>41931</v>
      </c>
      <c r="D23" s="6" t="s">
        <v>8</v>
      </c>
      <c r="E23" s="42" t="s">
        <v>13</v>
      </c>
      <c r="F23" s="6" t="s">
        <v>692</v>
      </c>
      <c r="G23" s="6" t="s">
        <v>38</v>
      </c>
      <c r="H23" s="35">
        <v>1.6</v>
      </c>
      <c r="I23" s="36" t="s">
        <v>156</v>
      </c>
      <c r="J23" s="13">
        <v>90</v>
      </c>
      <c r="K23" s="13">
        <v>0</v>
      </c>
      <c r="L23" s="6"/>
      <c r="N23" s="26"/>
      <c r="O23" s="26"/>
    </row>
    <row r="24" spans="1:15" ht="12.75">
      <c r="A24" s="5">
        <v>22</v>
      </c>
      <c r="B24" s="31">
        <v>41933</v>
      </c>
      <c r="C24" s="12"/>
      <c r="D24" s="42" t="s">
        <v>8</v>
      </c>
      <c r="E24" s="42" t="s">
        <v>693</v>
      </c>
      <c r="F24" s="6" t="s">
        <v>694</v>
      </c>
      <c r="G24" s="6" t="s">
        <v>107</v>
      </c>
      <c r="H24" s="35">
        <v>1.8</v>
      </c>
      <c r="I24" s="36" t="s">
        <v>183</v>
      </c>
      <c r="J24" s="13">
        <v>80</v>
      </c>
      <c r="K24" s="13">
        <v>0</v>
      </c>
      <c r="L24" s="6"/>
      <c r="N24" s="26"/>
      <c r="O24" s="26"/>
    </row>
    <row r="25" spans="1:15" ht="12.75">
      <c r="A25" s="5">
        <v>23</v>
      </c>
      <c r="B25" s="31">
        <v>41934</v>
      </c>
      <c r="C25" s="6"/>
      <c r="D25" s="42" t="s">
        <v>8</v>
      </c>
      <c r="E25" s="42" t="s">
        <v>157</v>
      </c>
      <c r="F25" s="6" t="s">
        <v>695</v>
      </c>
      <c r="G25" s="6" t="s">
        <v>41</v>
      </c>
      <c r="H25" s="35">
        <v>1.6</v>
      </c>
      <c r="I25" s="37" t="s">
        <v>185</v>
      </c>
      <c r="J25" s="13">
        <v>100</v>
      </c>
      <c r="K25" s="13">
        <v>160</v>
      </c>
      <c r="L25" s="6"/>
      <c r="N25" s="26"/>
      <c r="O25" s="26"/>
    </row>
    <row r="26" spans="1:15" ht="12.75">
      <c r="A26" s="5">
        <v>24</v>
      </c>
      <c r="B26" s="31">
        <v>41934</v>
      </c>
      <c r="C26" s="6"/>
      <c r="D26" s="42" t="s">
        <v>8</v>
      </c>
      <c r="E26" s="42" t="s">
        <v>157</v>
      </c>
      <c r="F26" s="6" t="s">
        <v>696</v>
      </c>
      <c r="G26" s="6" t="s">
        <v>12</v>
      </c>
      <c r="H26" s="35">
        <v>1.75</v>
      </c>
      <c r="I26" s="37" t="s">
        <v>174</v>
      </c>
      <c r="J26" s="13">
        <v>90</v>
      </c>
      <c r="K26" s="13">
        <f>J26*H26</f>
        <v>157.5</v>
      </c>
      <c r="L26" s="6"/>
      <c r="N26" s="26"/>
      <c r="O26" s="26"/>
    </row>
    <row r="27" spans="1:15" ht="12.75">
      <c r="A27" s="5">
        <v>25</v>
      </c>
      <c r="B27" s="31">
        <v>41935</v>
      </c>
      <c r="C27" s="6"/>
      <c r="D27" s="42" t="s">
        <v>8</v>
      </c>
      <c r="E27" s="42" t="s">
        <v>157</v>
      </c>
      <c r="F27" s="6" t="s">
        <v>697</v>
      </c>
      <c r="G27" s="6" t="s">
        <v>38</v>
      </c>
      <c r="H27" s="35">
        <v>1.6</v>
      </c>
      <c r="I27" s="37" t="s">
        <v>174</v>
      </c>
      <c r="J27" s="13">
        <v>100</v>
      </c>
      <c r="K27" s="13">
        <v>160</v>
      </c>
      <c r="N27" s="26"/>
      <c r="O27" s="26"/>
    </row>
    <row r="28" spans="1:15" ht="12.75">
      <c r="A28" s="5">
        <v>26</v>
      </c>
      <c r="B28" s="31">
        <v>41935</v>
      </c>
      <c r="C28" s="6"/>
      <c r="D28" s="42" t="s">
        <v>8</v>
      </c>
      <c r="E28" s="42" t="s">
        <v>157</v>
      </c>
      <c r="F28" s="6" t="s">
        <v>698</v>
      </c>
      <c r="G28" s="6" t="s">
        <v>237</v>
      </c>
      <c r="H28" s="35">
        <v>1.75</v>
      </c>
      <c r="I28" s="37" t="s">
        <v>181</v>
      </c>
      <c r="J28" s="6">
        <v>90</v>
      </c>
      <c r="K28" s="13">
        <f>J28*H28</f>
        <v>157.5</v>
      </c>
      <c r="N28" s="26"/>
      <c r="O28" s="26"/>
    </row>
    <row r="29" spans="1:15" ht="12.75">
      <c r="A29" s="5">
        <v>27</v>
      </c>
      <c r="B29" s="31">
        <v>41936</v>
      </c>
      <c r="C29" s="6"/>
      <c r="D29" s="42" t="s">
        <v>8</v>
      </c>
      <c r="E29" s="42" t="s">
        <v>170</v>
      </c>
      <c r="F29" s="6" t="s">
        <v>699</v>
      </c>
      <c r="G29" s="6" t="s">
        <v>134</v>
      </c>
      <c r="H29" s="35">
        <v>1.62</v>
      </c>
      <c r="I29" s="37" t="s">
        <v>258</v>
      </c>
      <c r="J29" s="6">
        <v>100</v>
      </c>
      <c r="K29" s="13">
        <v>162</v>
      </c>
      <c r="N29" s="26"/>
      <c r="O29" s="26"/>
    </row>
    <row r="30" spans="1:15" ht="12.75">
      <c r="A30" s="5">
        <v>28</v>
      </c>
      <c r="B30" s="31">
        <v>41936</v>
      </c>
      <c r="D30" s="42" t="s">
        <v>8</v>
      </c>
      <c r="E30" s="42" t="s">
        <v>170</v>
      </c>
      <c r="F30" s="6" t="s">
        <v>700</v>
      </c>
      <c r="G30" s="6" t="s">
        <v>39</v>
      </c>
      <c r="H30" s="35">
        <v>1.62</v>
      </c>
      <c r="I30" s="38" t="s">
        <v>156</v>
      </c>
      <c r="J30" s="6">
        <v>100</v>
      </c>
      <c r="K30" s="6">
        <v>100</v>
      </c>
      <c r="O30" s="26"/>
    </row>
    <row r="31" spans="1:15" ht="12.75" customHeight="1">
      <c r="A31" s="5">
        <v>29</v>
      </c>
      <c r="B31" s="31">
        <v>41937</v>
      </c>
      <c r="D31" s="42" t="s">
        <v>8</v>
      </c>
      <c r="E31" s="42" t="s">
        <v>34</v>
      </c>
      <c r="F31" s="6" t="s">
        <v>701</v>
      </c>
      <c r="G31" s="6" t="s">
        <v>38</v>
      </c>
      <c r="H31" s="35">
        <v>1.6</v>
      </c>
      <c r="I31" s="36" t="s">
        <v>156</v>
      </c>
      <c r="J31" s="6">
        <v>100</v>
      </c>
      <c r="K31" s="6">
        <v>0</v>
      </c>
      <c r="O31" s="26"/>
    </row>
    <row r="32" spans="1:15" ht="12.75">
      <c r="A32" s="5">
        <v>30</v>
      </c>
      <c r="B32" s="31">
        <v>41938</v>
      </c>
      <c r="D32" s="42" t="s">
        <v>8</v>
      </c>
      <c r="E32" s="42" t="s">
        <v>253</v>
      </c>
      <c r="F32" s="6" t="s">
        <v>702</v>
      </c>
      <c r="G32" s="6" t="s">
        <v>39</v>
      </c>
      <c r="H32" s="35">
        <v>1.55</v>
      </c>
      <c r="I32" s="36" t="s">
        <v>174</v>
      </c>
      <c r="J32" s="6">
        <v>90</v>
      </c>
      <c r="K32" s="6">
        <v>0</v>
      </c>
      <c r="O32" s="26"/>
    </row>
    <row r="33" spans="1:15" ht="12.75">
      <c r="A33" s="5">
        <v>31</v>
      </c>
      <c r="B33" s="31">
        <v>41938</v>
      </c>
      <c r="D33" s="42" t="s">
        <v>8</v>
      </c>
      <c r="E33" s="42" t="s">
        <v>253</v>
      </c>
      <c r="F33" s="6" t="s">
        <v>703</v>
      </c>
      <c r="G33" s="6" t="s">
        <v>53</v>
      </c>
      <c r="H33" s="35">
        <v>1.9</v>
      </c>
      <c r="I33" s="36" t="s">
        <v>159</v>
      </c>
      <c r="J33" s="6">
        <v>80</v>
      </c>
      <c r="K33" s="6">
        <v>0</v>
      </c>
      <c r="O33" s="26"/>
    </row>
    <row r="34" spans="1:15" ht="12.75">
      <c r="A34" s="5">
        <v>32</v>
      </c>
      <c r="B34" s="31">
        <v>41939</v>
      </c>
      <c r="C34" s="6"/>
      <c r="D34" s="42" t="s">
        <v>8</v>
      </c>
      <c r="E34" s="42" t="s">
        <v>253</v>
      </c>
      <c r="F34" s="6" t="s">
        <v>704</v>
      </c>
      <c r="G34" s="6" t="s">
        <v>77</v>
      </c>
      <c r="H34" s="35">
        <v>1.6</v>
      </c>
      <c r="I34" s="36" t="s">
        <v>677</v>
      </c>
      <c r="J34" s="7">
        <v>90</v>
      </c>
      <c r="K34" s="6">
        <v>0</v>
      </c>
      <c r="O34" s="26"/>
    </row>
    <row r="35" spans="1:15" ht="12.75">
      <c r="A35" s="5">
        <v>33</v>
      </c>
      <c r="B35" s="31">
        <v>41939</v>
      </c>
      <c r="C35" s="6"/>
      <c r="D35" s="42" t="s">
        <v>8</v>
      </c>
      <c r="E35" s="42" t="s">
        <v>143</v>
      </c>
      <c r="F35" s="6" t="s">
        <v>705</v>
      </c>
      <c r="G35" s="6" t="s">
        <v>134</v>
      </c>
      <c r="H35" s="35">
        <v>1.65</v>
      </c>
      <c r="I35" s="38" t="s">
        <v>176</v>
      </c>
      <c r="J35" s="7">
        <v>100</v>
      </c>
      <c r="K35" s="6">
        <v>100</v>
      </c>
      <c r="O35" s="26"/>
    </row>
    <row r="36" spans="1:15" ht="12.75">
      <c r="A36" s="5">
        <v>34</v>
      </c>
      <c r="B36" s="31">
        <v>41939</v>
      </c>
      <c r="C36" s="6"/>
      <c r="D36" s="42" t="s">
        <v>8</v>
      </c>
      <c r="E36" s="42" t="s">
        <v>13</v>
      </c>
      <c r="F36" s="6" t="s">
        <v>706</v>
      </c>
      <c r="G36" s="6" t="s">
        <v>12</v>
      </c>
      <c r="H36" s="35">
        <v>1.68</v>
      </c>
      <c r="I36" s="37" t="s">
        <v>174</v>
      </c>
      <c r="J36" s="7">
        <v>100</v>
      </c>
      <c r="K36" s="6">
        <v>168</v>
      </c>
      <c r="O36" s="26"/>
    </row>
    <row r="37" spans="1:15" ht="12.75">
      <c r="A37" s="5">
        <v>35</v>
      </c>
      <c r="B37" s="31">
        <v>41940</v>
      </c>
      <c r="C37" s="6"/>
      <c r="D37" s="42" t="s">
        <v>8</v>
      </c>
      <c r="E37" s="42" t="s">
        <v>143</v>
      </c>
      <c r="F37" s="6" t="s">
        <v>707</v>
      </c>
      <c r="G37" s="6" t="s">
        <v>689</v>
      </c>
      <c r="H37" s="35">
        <v>1.75</v>
      </c>
      <c r="I37" s="37" t="s">
        <v>156</v>
      </c>
      <c r="J37" s="7">
        <v>90</v>
      </c>
      <c r="K37" s="13">
        <f>J37*H37</f>
        <v>157.5</v>
      </c>
      <c r="O37" s="26"/>
    </row>
    <row r="38" spans="1:15" ht="12.75">
      <c r="A38" s="5">
        <v>36</v>
      </c>
      <c r="B38" s="31">
        <v>41941</v>
      </c>
      <c r="C38" s="6"/>
      <c r="D38" s="42" t="s">
        <v>8</v>
      </c>
      <c r="E38" s="42" t="s">
        <v>120</v>
      </c>
      <c r="F38" s="6" t="s">
        <v>654</v>
      </c>
      <c r="G38" s="6" t="s">
        <v>12</v>
      </c>
      <c r="H38" s="35">
        <v>2.15</v>
      </c>
      <c r="I38" s="36" t="s">
        <v>218</v>
      </c>
      <c r="J38" s="7">
        <v>70</v>
      </c>
      <c r="K38" s="6">
        <v>0</v>
      </c>
      <c r="O38" s="26"/>
    </row>
    <row r="39" spans="1:15" ht="12.75">
      <c r="A39" s="5">
        <v>37</v>
      </c>
      <c r="B39" s="31">
        <v>41942</v>
      </c>
      <c r="C39" s="6"/>
      <c r="D39" s="42" t="s">
        <v>8</v>
      </c>
      <c r="E39" s="42" t="s">
        <v>143</v>
      </c>
      <c r="F39" s="6" t="s">
        <v>708</v>
      </c>
      <c r="G39" s="6" t="s">
        <v>39</v>
      </c>
      <c r="H39" s="35">
        <v>1.74</v>
      </c>
      <c r="I39" s="37" t="s">
        <v>159</v>
      </c>
      <c r="J39" s="6">
        <v>90</v>
      </c>
      <c r="K39" s="13">
        <f>J39*H39</f>
        <v>156.6</v>
      </c>
      <c r="O39" s="26"/>
    </row>
    <row r="40" spans="1:15" ht="12.75">
      <c r="A40" s="5">
        <v>38</v>
      </c>
      <c r="B40" s="31">
        <v>41943</v>
      </c>
      <c r="C40" s="6"/>
      <c r="D40" s="42" t="s">
        <v>8</v>
      </c>
      <c r="E40" s="42" t="s">
        <v>14</v>
      </c>
      <c r="F40" s="6" t="s">
        <v>709</v>
      </c>
      <c r="G40" s="6" t="s">
        <v>710</v>
      </c>
      <c r="H40" s="35">
        <v>1.95</v>
      </c>
      <c r="I40" s="37" t="s">
        <v>711</v>
      </c>
      <c r="J40" s="6">
        <v>85</v>
      </c>
      <c r="K40" s="13">
        <f>J40*H40</f>
        <v>165.75</v>
      </c>
      <c r="O40" s="26"/>
    </row>
    <row r="41" spans="1:15" ht="12.75">
      <c r="A41" s="5">
        <v>39</v>
      </c>
      <c r="B41" s="31">
        <v>41943</v>
      </c>
      <c r="C41" s="6"/>
      <c r="D41" s="42" t="s">
        <v>8</v>
      </c>
      <c r="E41" s="42" t="s">
        <v>14</v>
      </c>
      <c r="F41" s="6" t="s">
        <v>712</v>
      </c>
      <c r="G41" s="6" t="s">
        <v>30</v>
      </c>
      <c r="H41" s="35">
        <v>1.8</v>
      </c>
      <c r="I41" s="36" t="s">
        <v>218</v>
      </c>
      <c r="J41" s="6">
        <v>90</v>
      </c>
      <c r="K41" s="6">
        <v>0</v>
      </c>
      <c r="O41" s="26"/>
    </row>
    <row r="42" spans="1:11" ht="12.75">
      <c r="A42" s="5">
        <v>40</v>
      </c>
      <c r="B42" s="31"/>
      <c r="C42" s="6"/>
      <c r="D42" s="42"/>
      <c r="E42" s="42"/>
      <c r="F42" s="6"/>
      <c r="G42" s="6"/>
      <c r="H42" s="46"/>
      <c r="I42" s="36"/>
      <c r="J42" s="6"/>
      <c r="K42" s="6"/>
    </row>
    <row r="43" spans="1:11" ht="12.75">
      <c r="A43" s="5">
        <v>41</v>
      </c>
      <c r="B43" s="31"/>
      <c r="C43" s="6"/>
      <c r="D43" s="42"/>
      <c r="E43" s="42"/>
      <c r="F43" s="6"/>
      <c r="G43" s="6"/>
      <c r="H43" s="35"/>
      <c r="I43" s="38"/>
      <c r="J43" s="6"/>
      <c r="K43" s="6"/>
    </row>
    <row r="44" spans="1:11" ht="12.75" hidden="1">
      <c r="A44" s="5">
        <v>38</v>
      </c>
      <c r="B44" s="31"/>
      <c r="C44" s="6"/>
      <c r="D44" s="42"/>
      <c r="E44" s="42"/>
      <c r="F44" s="6"/>
      <c r="G44" s="6"/>
      <c r="H44" s="35"/>
      <c r="I44" s="37"/>
      <c r="J44" s="6"/>
      <c r="K44" s="13"/>
    </row>
    <row r="45" spans="1:11" ht="12.75" hidden="1">
      <c r="A45" s="5">
        <v>39</v>
      </c>
      <c r="B45" s="31"/>
      <c r="C45" s="6"/>
      <c r="D45" s="42"/>
      <c r="E45" s="42"/>
      <c r="F45" s="6"/>
      <c r="G45" s="6"/>
      <c r="H45" s="35"/>
      <c r="I45" s="38"/>
      <c r="J45" s="6"/>
      <c r="K45" s="6"/>
    </row>
    <row r="46" spans="1:11" ht="12.75" hidden="1">
      <c r="A46" s="5">
        <v>40</v>
      </c>
      <c r="B46" s="31"/>
      <c r="C46" s="6"/>
      <c r="D46" s="42"/>
      <c r="E46" s="42"/>
      <c r="F46" s="6"/>
      <c r="G46" s="6"/>
      <c r="H46" s="35"/>
      <c r="I46" s="37"/>
      <c r="J46" s="6"/>
      <c r="K46" s="13"/>
    </row>
    <row r="47" spans="1:11" ht="14.25" customHeight="1" hidden="1">
      <c r="A47" s="5">
        <v>41</v>
      </c>
      <c r="B47" s="31"/>
      <c r="C47" s="6"/>
      <c r="D47" s="42"/>
      <c r="E47" s="42"/>
      <c r="F47" s="6"/>
      <c r="G47" s="6"/>
      <c r="H47" s="35"/>
      <c r="I47" s="37"/>
      <c r="J47" s="6"/>
      <c r="K47" s="13"/>
    </row>
    <row r="48" spans="1:11" ht="12.75" hidden="1">
      <c r="A48" s="5">
        <v>42</v>
      </c>
      <c r="B48" s="31"/>
      <c r="D48" s="6"/>
      <c r="E48" s="6"/>
      <c r="F48" s="6"/>
      <c r="G48" s="6"/>
      <c r="H48" s="35"/>
      <c r="I48" s="37"/>
      <c r="J48" s="6"/>
      <c r="K48" s="6"/>
    </row>
    <row r="49" spans="1:11" ht="12.75" hidden="1">
      <c r="A49" s="5">
        <v>43</v>
      </c>
      <c r="B49" s="31"/>
      <c r="D49" s="6"/>
      <c r="E49" s="6"/>
      <c r="F49" s="6"/>
      <c r="G49" s="6"/>
      <c r="H49" s="35"/>
      <c r="I49" s="37"/>
      <c r="J49" s="6"/>
      <c r="K49" s="6"/>
    </row>
    <row r="50" spans="1:11" ht="12.75" hidden="1">
      <c r="A50" s="5">
        <v>44</v>
      </c>
      <c r="B50" s="31"/>
      <c r="D50" s="6"/>
      <c r="E50" s="6"/>
      <c r="F50" s="6"/>
      <c r="G50" s="6"/>
      <c r="H50" s="35"/>
      <c r="I50" s="36"/>
      <c r="J50" s="6"/>
      <c r="K50" s="6"/>
    </row>
    <row r="51" spans="1:11" ht="12.75" hidden="1">
      <c r="A51" s="5">
        <v>45</v>
      </c>
      <c r="B51" s="31"/>
      <c r="D51" s="6"/>
      <c r="E51" s="6"/>
      <c r="F51" s="6"/>
      <c r="G51" s="6"/>
      <c r="H51" s="6"/>
      <c r="I51" s="36"/>
      <c r="J51" s="6"/>
      <c r="K51" s="6"/>
    </row>
    <row r="52" spans="1:11" ht="12.75" hidden="1">
      <c r="A52" s="5">
        <v>46</v>
      </c>
      <c r="B52" s="31"/>
      <c r="D52" s="6"/>
      <c r="E52" s="6"/>
      <c r="F52" s="6"/>
      <c r="G52" s="6"/>
      <c r="H52" s="6"/>
      <c r="I52" s="36"/>
      <c r="J52" s="6"/>
      <c r="K52" s="6"/>
    </row>
    <row r="53" spans="1:11" ht="12.75" hidden="1">
      <c r="A53" s="5">
        <v>47</v>
      </c>
      <c r="B53" s="31"/>
      <c r="D53" s="6"/>
      <c r="E53" s="6"/>
      <c r="F53" s="6"/>
      <c r="G53" s="6"/>
      <c r="H53" s="6"/>
      <c r="I53" s="38"/>
      <c r="J53" s="6"/>
      <c r="K53" s="6"/>
    </row>
    <row r="54" spans="1:11" ht="12.75" hidden="1">
      <c r="A54" s="5">
        <v>48</v>
      </c>
      <c r="B54" s="31"/>
      <c r="D54" s="6"/>
      <c r="E54" s="6"/>
      <c r="F54" s="6"/>
      <c r="G54" s="6"/>
      <c r="H54" s="6"/>
      <c r="I54" s="36"/>
      <c r="J54" s="6"/>
      <c r="K54" s="6"/>
    </row>
    <row r="55" spans="3:13" ht="12.75">
      <c r="C55" s="40" t="s">
        <v>9</v>
      </c>
      <c r="D55" s="40"/>
      <c r="E55" s="1">
        <v>1000</v>
      </c>
      <c r="F55" s="2">
        <v>30000</v>
      </c>
      <c r="H55" s="41" t="s">
        <v>23</v>
      </c>
      <c r="I55" s="41"/>
      <c r="J55" s="6">
        <f>COUNT(B3:B54)</f>
        <v>39</v>
      </c>
      <c r="K55" s="6" t="s">
        <v>26</v>
      </c>
      <c r="L55" s="6"/>
      <c r="M55" s="21">
        <f>MAX(H3:H54)</f>
        <v>2.15</v>
      </c>
    </row>
    <row r="56" spans="3:13" ht="12.75">
      <c r="C56" s="48" t="s">
        <v>10</v>
      </c>
      <c r="D56" s="48"/>
      <c r="E56" s="43">
        <f>E55-SUM(J3:J54)+SUM(K3:K54)</f>
        <v>855.3499999999999</v>
      </c>
      <c r="F56" s="14">
        <f>F55*E57/100+F55</f>
        <v>25660.499999999996</v>
      </c>
      <c r="H56" s="51" t="s">
        <v>24</v>
      </c>
      <c r="I56" s="51"/>
      <c r="J56" s="20">
        <f>J55-J57-J58</f>
        <v>18</v>
      </c>
      <c r="K56" s="51" t="s">
        <v>25</v>
      </c>
      <c r="L56" s="51"/>
      <c r="M56" s="21">
        <f>MIN(H3:H54)</f>
        <v>1.55</v>
      </c>
    </row>
    <row r="57" spans="3:13" ht="12.75">
      <c r="C57" s="48" t="s">
        <v>11</v>
      </c>
      <c r="D57" s="48"/>
      <c r="E57" s="9">
        <f>(E56-E55)/E55*100</f>
        <v>-14.465000000000009</v>
      </c>
      <c r="F57" s="15">
        <f>E57</f>
        <v>-14.465000000000009</v>
      </c>
      <c r="H57" s="52" t="s">
        <v>21</v>
      </c>
      <c r="I57" s="52"/>
      <c r="J57" s="18">
        <f>COUNTIF(K3:K54,0)</f>
        <v>15</v>
      </c>
      <c r="K57" s="51" t="s">
        <v>27</v>
      </c>
      <c r="L57" s="51"/>
      <c r="M57" s="21">
        <f>AVERAGE(H3:H54)</f>
        <v>1.7156410256410255</v>
      </c>
    </row>
    <row r="58" spans="3:10" ht="12.75">
      <c r="C58" s="16" t="s">
        <v>15</v>
      </c>
      <c r="D58" s="16"/>
      <c r="E58" s="44">
        <f>E56-E55</f>
        <v>-144.6500000000001</v>
      </c>
      <c r="F58" s="16">
        <f>F56-F55</f>
        <v>-4339.500000000004</v>
      </c>
      <c r="H58" s="50" t="s">
        <v>22</v>
      </c>
      <c r="I58" s="50"/>
      <c r="J58" s="19">
        <v>6</v>
      </c>
    </row>
    <row r="59" ht="23.25">
      <c r="E59" s="25" t="s">
        <v>16</v>
      </c>
    </row>
    <row r="60" spans="2:6" ht="12.75">
      <c r="B60" s="47" t="s">
        <v>28</v>
      </c>
      <c r="C60" s="47"/>
      <c r="D60" s="47"/>
      <c r="E60" s="47"/>
      <c r="F60" s="47"/>
    </row>
    <row r="61" spans="7:11" ht="12.75">
      <c r="G61" s="24" t="s">
        <v>29</v>
      </c>
      <c r="H61" s="22"/>
      <c r="I61" s="2"/>
      <c r="J61" s="2"/>
      <c r="K61" s="2"/>
    </row>
    <row r="62" ht="12.75">
      <c r="J62" s="23" t="s">
        <v>40</v>
      </c>
    </row>
  </sheetData>
  <mergeCells count="9">
    <mergeCell ref="B60:F60"/>
    <mergeCell ref="C57:D57"/>
    <mergeCell ref="H57:I57"/>
    <mergeCell ref="K57:L57"/>
    <mergeCell ref="H58:I58"/>
    <mergeCell ref="A1:I1"/>
    <mergeCell ref="C56:D56"/>
    <mergeCell ref="H56:I56"/>
    <mergeCell ref="K56:L56"/>
  </mergeCells>
  <hyperlinks>
    <hyperlink ref="J62" r:id="rId1" display="www.stavkiplus.ru/fixed.php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workbookViewId="0" topLeftCell="A1">
      <selection activeCell="M53" sqref="M53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583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41579</v>
      </c>
      <c r="C3" s="12"/>
      <c r="D3" s="6" t="s">
        <v>8</v>
      </c>
      <c r="E3" s="6" t="s">
        <v>14</v>
      </c>
      <c r="F3" s="6" t="s">
        <v>101</v>
      </c>
      <c r="G3" s="6" t="s">
        <v>618</v>
      </c>
      <c r="H3" s="6">
        <v>1.75</v>
      </c>
      <c r="I3" s="37" t="s">
        <v>176</v>
      </c>
      <c r="J3" s="13">
        <v>90</v>
      </c>
      <c r="K3" s="13">
        <f>J3*H3</f>
        <v>157.5</v>
      </c>
      <c r="L3" s="6"/>
    </row>
    <row r="4" spans="1:12" ht="12.75">
      <c r="A4" s="5">
        <v>2</v>
      </c>
      <c r="B4" s="31">
        <v>41580.697916666664</v>
      </c>
      <c r="C4" s="12"/>
      <c r="D4" s="6" t="s">
        <v>8</v>
      </c>
      <c r="E4" s="6" t="s">
        <v>13</v>
      </c>
      <c r="F4" s="6" t="s">
        <v>617</v>
      </c>
      <c r="G4" s="6" t="s">
        <v>33</v>
      </c>
      <c r="H4" s="6">
        <v>1.65</v>
      </c>
      <c r="I4" s="37" t="s">
        <v>183</v>
      </c>
      <c r="J4" s="13">
        <v>100</v>
      </c>
      <c r="K4" s="13">
        <f aca="true" t="shared" si="0" ref="K4:K34">J4*H4</f>
        <v>165</v>
      </c>
      <c r="L4" s="6"/>
    </row>
    <row r="5" spans="1:15" ht="15" customHeight="1">
      <c r="A5" s="5">
        <v>3</v>
      </c>
      <c r="B5" s="31">
        <v>41580.989583333336</v>
      </c>
      <c r="C5" s="11"/>
      <c r="D5" s="6" t="s">
        <v>8</v>
      </c>
      <c r="E5" s="6" t="s">
        <v>143</v>
      </c>
      <c r="F5" s="6" t="s">
        <v>616</v>
      </c>
      <c r="G5" s="6" t="s">
        <v>12</v>
      </c>
      <c r="H5" s="6">
        <v>1.55</v>
      </c>
      <c r="I5" s="36" t="s">
        <v>218</v>
      </c>
      <c r="J5" s="13">
        <v>100</v>
      </c>
      <c r="K5" s="13">
        <v>0</v>
      </c>
      <c r="L5" s="6"/>
      <c r="N5" s="26"/>
      <c r="O5" s="26"/>
    </row>
    <row r="6" spans="1:15" ht="15" customHeight="1">
      <c r="A6" s="5">
        <v>4</v>
      </c>
      <c r="B6" s="31">
        <v>41581.75</v>
      </c>
      <c r="C6" s="11"/>
      <c r="D6" s="6" t="s">
        <v>8</v>
      </c>
      <c r="E6" s="6" t="s">
        <v>316</v>
      </c>
      <c r="F6" s="6" t="s">
        <v>615</v>
      </c>
      <c r="G6" s="6" t="s">
        <v>33</v>
      </c>
      <c r="H6" s="6">
        <v>1.8</v>
      </c>
      <c r="I6" s="36" t="s">
        <v>156</v>
      </c>
      <c r="J6" s="13">
        <v>90</v>
      </c>
      <c r="K6" s="13">
        <v>0</v>
      </c>
      <c r="L6" s="6"/>
      <c r="N6" s="26"/>
      <c r="O6" s="26"/>
    </row>
    <row r="7" spans="1:15" ht="15.75" customHeight="1">
      <c r="A7" s="5">
        <v>5</v>
      </c>
      <c r="B7" s="31">
        <v>41583.989583333336</v>
      </c>
      <c r="C7" s="11"/>
      <c r="D7" s="6" t="s">
        <v>8</v>
      </c>
      <c r="E7" s="6" t="s">
        <v>255</v>
      </c>
      <c r="F7" s="6" t="s">
        <v>613</v>
      </c>
      <c r="G7" s="6" t="s">
        <v>30</v>
      </c>
      <c r="H7" s="6">
        <v>1.6</v>
      </c>
      <c r="I7" s="37" t="s">
        <v>205</v>
      </c>
      <c r="J7" s="13">
        <v>100</v>
      </c>
      <c r="K7" s="13">
        <f t="shared" si="0"/>
        <v>160</v>
      </c>
      <c r="L7" s="6"/>
      <c r="N7" s="26"/>
      <c r="O7" s="26"/>
    </row>
    <row r="8" spans="1:15" ht="17.25" customHeight="1">
      <c r="A8" s="5">
        <v>6</v>
      </c>
      <c r="B8" s="31">
        <v>41583.989583333336</v>
      </c>
      <c r="C8" s="11"/>
      <c r="D8" s="6" t="s">
        <v>8</v>
      </c>
      <c r="E8" s="6" t="s">
        <v>255</v>
      </c>
      <c r="F8" s="6" t="s">
        <v>614</v>
      </c>
      <c r="G8" s="6" t="s">
        <v>12</v>
      </c>
      <c r="H8" s="6">
        <v>1.64</v>
      </c>
      <c r="I8" s="38" t="s">
        <v>156</v>
      </c>
      <c r="J8" s="13">
        <v>100</v>
      </c>
      <c r="K8" s="13">
        <v>100</v>
      </c>
      <c r="L8" s="6"/>
      <c r="N8" s="26"/>
      <c r="O8" s="26"/>
    </row>
    <row r="9" spans="1:15" ht="16.5" customHeight="1">
      <c r="A9" s="5">
        <v>7</v>
      </c>
      <c r="B9" s="31">
        <v>41584.989583333336</v>
      </c>
      <c r="C9" s="11"/>
      <c r="D9" s="6" t="s">
        <v>8</v>
      </c>
      <c r="E9" s="6" t="s">
        <v>255</v>
      </c>
      <c r="F9" s="6" t="s">
        <v>612</v>
      </c>
      <c r="G9" s="6" t="s">
        <v>179</v>
      </c>
      <c r="H9" s="6">
        <v>1.56</v>
      </c>
      <c r="I9" s="37" t="s">
        <v>306</v>
      </c>
      <c r="J9" s="13">
        <v>100</v>
      </c>
      <c r="K9" s="13">
        <f t="shared" si="0"/>
        <v>156</v>
      </c>
      <c r="L9" s="6"/>
      <c r="N9" s="26"/>
      <c r="O9" s="26"/>
    </row>
    <row r="10" spans="1:15" ht="12.75">
      <c r="A10" s="5">
        <v>8</v>
      </c>
      <c r="B10" s="31">
        <v>41585.916666666664</v>
      </c>
      <c r="C10" s="6"/>
      <c r="D10" s="6" t="s">
        <v>8</v>
      </c>
      <c r="E10" s="6" t="s">
        <v>467</v>
      </c>
      <c r="F10" s="6" t="s">
        <v>609</v>
      </c>
      <c r="G10" s="6" t="s">
        <v>37</v>
      </c>
      <c r="H10" s="6">
        <v>1.7</v>
      </c>
      <c r="I10" s="37" t="s">
        <v>156</v>
      </c>
      <c r="J10" s="13">
        <v>90</v>
      </c>
      <c r="K10" s="13">
        <f t="shared" si="0"/>
        <v>153</v>
      </c>
      <c r="L10" s="6"/>
      <c r="N10" s="26"/>
      <c r="O10" s="26"/>
    </row>
    <row r="11" spans="1:15" ht="12.75">
      <c r="A11" s="5">
        <v>9</v>
      </c>
      <c r="B11" s="31">
        <v>41585.916666666664</v>
      </c>
      <c r="C11" s="6"/>
      <c r="D11" s="6" t="s">
        <v>8</v>
      </c>
      <c r="E11" s="6" t="s">
        <v>467</v>
      </c>
      <c r="F11" s="6" t="s">
        <v>610</v>
      </c>
      <c r="G11" s="6" t="s">
        <v>134</v>
      </c>
      <c r="H11" s="6">
        <v>1.75</v>
      </c>
      <c r="I11" s="37" t="s">
        <v>155</v>
      </c>
      <c r="J11" s="13">
        <v>90</v>
      </c>
      <c r="K11" s="13">
        <f t="shared" si="0"/>
        <v>157.5</v>
      </c>
      <c r="L11" s="6"/>
      <c r="N11" s="26"/>
      <c r="O11" s="26"/>
    </row>
    <row r="12" spans="1:15" ht="12.75" customHeight="1">
      <c r="A12" s="5">
        <v>10</v>
      </c>
      <c r="B12" s="31">
        <v>41585.916666666664</v>
      </c>
      <c r="C12" s="6"/>
      <c r="D12" s="6" t="s">
        <v>8</v>
      </c>
      <c r="E12" s="6" t="s">
        <v>467</v>
      </c>
      <c r="F12" s="6" t="s">
        <v>611</v>
      </c>
      <c r="G12" s="6" t="s">
        <v>33</v>
      </c>
      <c r="H12" s="6">
        <v>1.68</v>
      </c>
      <c r="I12" s="37" t="s">
        <v>264</v>
      </c>
      <c r="J12" s="13">
        <v>100</v>
      </c>
      <c r="K12" s="13">
        <f t="shared" si="0"/>
        <v>168</v>
      </c>
      <c r="L12" s="6"/>
      <c r="N12" s="26"/>
      <c r="O12" s="26"/>
    </row>
    <row r="13" spans="1:15" ht="12.75" customHeight="1">
      <c r="A13" s="5">
        <v>11</v>
      </c>
      <c r="B13" s="31">
        <v>41586.958333333336</v>
      </c>
      <c r="D13" s="6" t="s">
        <v>8</v>
      </c>
      <c r="E13" s="6" t="s">
        <v>14</v>
      </c>
      <c r="F13" s="6" t="s">
        <v>608</v>
      </c>
      <c r="G13" s="6" t="s">
        <v>12</v>
      </c>
      <c r="H13" s="6">
        <v>1.55</v>
      </c>
      <c r="I13" s="36" t="s">
        <v>192</v>
      </c>
      <c r="J13" s="13">
        <v>100</v>
      </c>
      <c r="K13" s="13">
        <v>0</v>
      </c>
      <c r="L13" s="6"/>
      <c r="N13" s="26"/>
      <c r="O13" s="26"/>
    </row>
    <row r="14" spans="1:19" ht="12.75" customHeight="1">
      <c r="A14" s="5">
        <v>12</v>
      </c>
      <c r="B14" s="31">
        <v>41586.979166666664</v>
      </c>
      <c r="D14" s="6" t="s">
        <v>8</v>
      </c>
      <c r="E14" s="6" t="s">
        <v>34</v>
      </c>
      <c r="F14" s="6" t="s">
        <v>607</v>
      </c>
      <c r="G14" s="6" t="s">
        <v>179</v>
      </c>
      <c r="H14" s="6">
        <v>1.65</v>
      </c>
      <c r="I14" s="36" t="s">
        <v>305</v>
      </c>
      <c r="J14" s="13">
        <v>90</v>
      </c>
      <c r="K14" s="13">
        <v>0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41588.5625</v>
      </c>
      <c r="D15" s="6" t="s">
        <v>8</v>
      </c>
      <c r="E15" s="6" t="s">
        <v>253</v>
      </c>
      <c r="F15" s="6" t="s">
        <v>606</v>
      </c>
      <c r="G15" s="6" t="s">
        <v>107</v>
      </c>
      <c r="H15" s="6">
        <v>1.7</v>
      </c>
      <c r="I15" s="37" t="s">
        <v>261</v>
      </c>
      <c r="J15" s="13">
        <v>100</v>
      </c>
      <c r="K15" s="13">
        <f t="shared" si="0"/>
        <v>170</v>
      </c>
      <c r="L15" s="6"/>
      <c r="N15" s="26"/>
      <c r="O15" s="26"/>
    </row>
    <row r="16" spans="1:15" ht="12.75" customHeight="1">
      <c r="A16" s="5">
        <v>14</v>
      </c>
      <c r="B16" s="31">
        <v>41588.875</v>
      </c>
      <c r="D16" s="6" t="s">
        <v>8</v>
      </c>
      <c r="E16" s="6" t="s">
        <v>316</v>
      </c>
      <c r="F16" s="6" t="s">
        <v>605</v>
      </c>
      <c r="G16" s="6" t="s">
        <v>38</v>
      </c>
      <c r="H16" s="6">
        <v>1.75</v>
      </c>
      <c r="I16" s="37" t="s">
        <v>155</v>
      </c>
      <c r="J16" s="13">
        <v>90</v>
      </c>
      <c r="K16" s="13">
        <f t="shared" si="0"/>
        <v>157.5</v>
      </c>
      <c r="L16" s="6"/>
      <c r="N16" s="26"/>
      <c r="O16" s="26"/>
    </row>
    <row r="17" spans="1:15" ht="15" customHeight="1">
      <c r="A17" s="5">
        <v>15</v>
      </c>
      <c r="B17" s="31">
        <v>41590.989583333336</v>
      </c>
      <c r="D17" s="6" t="s">
        <v>8</v>
      </c>
      <c r="E17" s="6" t="s">
        <v>619</v>
      </c>
      <c r="F17" s="6" t="s">
        <v>604</v>
      </c>
      <c r="G17" s="6" t="s">
        <v>38</v>
      </c>
      <c r="H17" s="6">
        <v>1.75</v>
      </c>
      <c r="I17" s="37" t="s">
        <v>625</v>
      </c>
      <c r="J17" s="13">
        <v>90</v>
      </c>
      <c r="K17" s="13">
        <f t="shared" si="0"/>
        <v>157.5</v>
      </c>
      <c r="L17" s="6"/>
      <c r="N17" s="26"/>
      <c r="O17" s="26"/>
    </row>
    <row r="18" spans="1:15" ht="15" customHeight="1">
      <c r="A18" s="5">
        <v>16</v>
      </c>
      <c r="B18" s="31">
        <v>41592.020833333336</v>
      </c>
      <c r="D18" s="6" t="s">
        <v>8</v>
      </c>
      <c r="E18" s="6" t="s">
        <v>620</v>
      </c>
      <c r="F18" s="6" t="s">
        <v>603</v>
      </c>
      <c r="G18" s="6" t="s">
        <v>131</v>
      </c>
      <c r="H18" s="6">
        <v>1.8</v>
      </c>
      <c r="I18" s="36" t="s">
        <v>626</v>
      </c>
      <c r="J18" s="13">
        <v>90</v>
      </c>
      <c r="K18" s="13">
        <v>0</v>
      </c>
      <c r="L18" s="6"/>
      <c r="N18" s="26"/>
      <c r="O18" s="26"/>
    </row>
    <row r="19" spans="1:15" ht="15" customHeight="1">
      <c r="A19" s="5">
        <v>17</v>
      </c>
      <c r="B19" s="31">
        <v>41593.958333333336</v>
      </c>
      <c r="D19" s="6" t="s">
        <v>8</v>
      </c>
      <c r="E19" s="6" t="s">
        <v>621</v>
      </c>
      <c r="F19" s="6" t="s">
        <v>601</v>
      </c>
      <c r="G19" s="6" t="s">
        <v>602</v>
      </c>
      <c r="H19" s="6">
        <v>1.67</v>
      </c>
      <c r="I19" s="36" t="s">
        <v>213</v>
      </c>
      <c r="J19" s="13">
        <v>90</v>
      </c>
      <c r="K19" s="13">
        <v>0</v>
      </c>
      <c r="L19" s="6"/>
      <c r="N19" s="26"/>
      <c r="O19" s="26"/>
    </row>
    <row r="20" spans="1:15" ht="15" customHeight="1">
      <c r="A20" s="5">
        <v>18</v>
      </c>
      <c r="B20" s="31">
        <v>41595.875</v>
      </c>
      <c r="D20" s="6" t="s">
        <v>8</v>
      </c>
      <c r="E20" s="6" t="s">
        <v>622</v>
      </c>
      <c r="F20" s="6" t="s">
        <v>600</v>
      </c>
      <c r="G20" s="6" t="s">
        <v>38</v>
      </c>
      <c r="H20" s="6">
        <v>1.95</v>
      </c>
      <c r="I20" s="36" t="s">
        <v>213</v>
      </c>
      <c r="J20" s="13">
        <v>80</v>
      </c>
      <c r="K20" s="13">
        <v>0</v>
      </c>
      <c r="L20" s="6"/>
      <c r="N20" s="26"/>
      <c r="O20" s="26"/>
    </row>
    <row r="21" spans="1:15" ht="15" customHeight="1">
      <c r="A21" s="5">
        <v>19</v>
      </c>
      <c r="B21" s="31">
        <v>41595.916666666664</v>
      </c>
      <c r="D21" s="6" t="s">
        <v>8</v>
      </c>
      <c r="E21" s="6" t="s">
        <v>403</v>
      </c>
      <c r="F21" s="6" t="s">
        <v>599</v>
      </c>
      <c r="G21" s="6" t="s">
        <v>131</v>
      </c>
      <c r="H21" s="6">
        <v>1.62</v>
      </c>
      <c r="I21" s="36" t="s">
        <v>627</v>
      </c>
      <c r="J21" s="13">
        <v>90</v>
      </c>
      <c r="K21" s="13">
        <v>0</v>
      </c>
      <c r="L21" s="6"/>
      <c r="N21" s="26"/>
      <c r="O21" s="26"/>
    </row>
    <row r="22" spans="1:15" ht="12.75">
      <c r="A22" s="5">
        <v>20</v>
      </c>
      <c r="B22" s="31">
        <v>41597.96875</v>
      </c>
      <c r="D22" s="6" t="s">
        <v>8</v>
      </c>
      <c r="E22" s="6" t="s">
        <v>623</v>
      </c>
      <c r="F22" s="6" t="s">
        <v>597</v>
      </c>
      <c r="G22" s="6" t="s">
        <v>598</v>
      </c>
      <c r="H22" s="6">
        <v>1.75</v>
      </c>
      <c r="I22" s="37" t="s">
        <v>183</v>
      </c>
      <c r="J22" s="13">
        <v>100</v>
      </c>
      <c r="K22" s="13">
        <f t="shared" si="0"/>
        <v>175</v>
      </c>
      <c r="L22" s="6"/>
      <c r="N22" s="26"/>
      <c r="O22" s="26"/>
    </row>
    <row r="23" spans="1:15" ht="12.75">
      <c r="A23" s="5">
        <v>21</v>
      </c>
      <c r="B23" s="31">
        <v>41597.99930555555</v>
      </c>
      <c r="C23" s="12"/>
      <c r="D23" s="6" t="s">
        <v>8</v>
      </c>
      <c r="E23" s="6" t="s">
        <v>623</v>
      </c>
      <c r="F23" s="6" t="s">
        <v>596</v>
      </c>
      <c r="G23" s="6" t="s">
        <v>505</v>
      </c>
      <c r="H23" s="6">
        <v>1.78</v>
      </c>
      <c r="I23" s="36" t="s">
        <v>258</v>
      </c>
      <c r="J23" s="13">
        <v>90</v>
      </c>
      <c r="K23" s="13">
        <v>0</v>
      </c>
      <c r="L23" s="6"/>
      <c r="N23" s="26"/>
      <c r="O23" s="26"/>
    </row>
    <row r="24" spans="1:15" ht="12.75">
      <c r="A24" s="5">
        <v>22</v>
      </c>
      <c r="B24" s="31">
        <v>41600.791666666664</v>
      </c>
      <c r="C24" s="12"/>
      <c r="D24" s="6" t="s">
        <v>8</v>
      </c>
      <c r="E24" s="6" t="s">
        <v>253</v>
      </c>
      <c r="F24" s="6" t="s">
        <v>595</v>
      </c>
      <c r="G24" s="6" t="s">
        <v>558</v>
      </c>
      <c r="H24" s="6">
        <v>1.55</v>
      </c>
      <c r="I24" s="37" t="s">
        <v>218</v>
      </c>
      <c r="J24" s="13">
        <v>100</v>
      </c>
      <c r="K24" s="13">
        <f t="shared" si="0"/>
        <v>155</v>
      </c>
      <c r="L24" s="6"/>
      <c r="N24" s="26"/>
      <c r="O24" s="26"/>
    </row>
    <row r="25" spans="1:15" ht="12.75">
      <c r="A25" s="5">
        <v>23</v>
      </c>
      <c r="B25" s="31">
        <v>41600.979166666664</v>
      </c>
      <c r="C25" s="6"/>
      <c r="D25" s="6" t="s">
        <v>8</v>
      </c>
      <c r="E25" s="6" t="s">
        <v>34</v>
      </c>
      <c r="F25" s="6" t="s">
        <v>594</v>
      </c>
      <c r="G25" s="6" t="s">
        <v>12</v>
      </c>
      <c r="H25" s="6">
        <v>1.65</v>
      </c>
      <c r="I25" s="36" t="s">
        <v>153</v>
      </c>
      <c r="J25" s="13">
        <v>100</v>
      </c>
      <c r="K25" s="13">
        <v>0</v>
      </c>
      <c r="L25" s="6"/>
      <c r="N25" s="26"/>
      <c r="O25" s="26"/>
    </row>
    <row r="26" spans="1:15" ht="12.75">
      <c r="A26" s="5">
        <v>24</v>
      </c>
      <c r="B26" s="31">
        <v>41600.99930555555</v>
      </c>
      <c r="C26" s="6"/>
      <c r="D26" s="6" t="s">
        <v>8</v>
      </c>
      <c r="E26" s="6" t="s">
        <v>14</v>
      </c>
      <c r="F26" s="6" t="s">
        <v>593</v>
      </c>
      <c r="G26" s="6" t="s">
        <v>37</v>
      </c>
      <c r="H26" s="6">
        <v>1.7</v>
      </c>
      <c r="I26" s="37" t="s">
        <v>150</v>
      </c>
      <c r="J26" s="13">
        <v>100</v>
      </c>
      <c r="K26" s="13">
        <f t="shared" si="0"/>
        <v>170</v>
      </c>
      <c r="L26" s="6"/>
      <c r="N26" s="26"/>
      <c r="O26" s="26"/>
    </row>
    <row r="27" spans="1:15" ht="12.75">
      <c r="A27" s="5">
        <v>25</v>
      </c>
      <c r="B27" s="31">
        <v>41601.708333333336</v>
      </c>
      <c r="C27" s="6"/>
      <c r="D27" s="6" t="s">
        <v>8</v>
      </c>
      <c r="E27" s="6" t="s">
        <v>253</v>
      </c>
      <c r="F27" s="6" t="s">
        <v>592</v>
      </c>
      <c r="G27" s="6" t="s">
        <v>107</v>
      </c>
      <c r="H27" s="6">
        <v>1.72</v>
      </c>
      <c r="I27" s="36" t="s">
        <v>176</v>
      </c>
      <c r="J27" s="13">
        <v>90</v>
      </c>
      <c r="K27" s="13">
        <v>0</v>
      </c>
      <c r="N27" s="26"/>
      <c r="O27" s="26"/>
    </row>
    <row r="28" spans="1:15" ht="12.75">
      <c r="A28" s="5">
        <v>26</v>
      </c>
      <c r="B28" s="31">
        <v>41601.895833333336</v>
      </c>
      <c r="C28" s="6"/>
      <c r="D28" s="6" t="s">
        <v>8</v>
      </c>
      <c r="E28" s="6" t="s">
        <v>13</v>
      </c>
      <c r="F28" s="6" t="s">
        <v>591</v>
      </c>
      <c r="G28" s="6" t="s">
        <v>33</v>
      </c>
      <c r="H28" s="6">
        <v>1.65</v>
      </c>
      <c r="I28" s="37" t="s">
        <v>218</v>
      </c>
      <c r="J28" s="6">
        <v>100</v>
      </c>
      <c r="K28" s="13">
        <f t="shared" si="0"/>
        <v>165</v>
      </c>
      <c r="N28" s="26"/>
      <c r="O28" s="26"/>
    </row>
    <row r="29" spans="1:15" ht="12.75">
      <c r="A29" s="5">
        <v>27</v>
      </c>
      <c r="B29" s="31">
        <v>41604.875</v>
      </c>
      <c r="C29" s="6"/>
      <c r="D29" s="6" t="s">
        <v>8</v>
      </c>
      <c r="E29" s="6" t="s">
        <v>624</v>
      </c>
      <c r="F29" s="6" t="s">
        <v>590</v>
      </c>
      <c r="G29" s="6" t="s">
        <v>30</v>
      </c>
      <c r="H29" s="6">
        <v>1.86</v>
      </c>
      <c r="I29" s="37" t="s">
        <v>156</v>
      </c>
      <c r="J29" s="6">
        <v>90</v>
      </c>
      <c r="K29" s="13">
        <f t="shared" si="0"/>
        <v>167.4</v>
      </c>
      <c r="N29" s="26"/>
      <c r="O29" s="26"/>
    </row>
    <row r="30" spans="1:15" ht="12.75">
      <c r="A30" s="5">
        <v>28</v>
      </c>
      <c r="B30" s="31">
        <v>41604.989583333336</v>
      </c>
      <c r="D30" s="6" t="s">
        <v>8</v>
      </c>
      <c r="E30" s="6" t="s">
        <v>624</v>
      </c>
      <c r="F30" s="6" t="s">
        <v>589</v>
      </c>
      <c r="G30" s="6" t="s">
        <v>38</v>
      </c>
      <c r="H30" s="6">
        <v>1.6</v>
      </c>
      <c r="I30" s="37" t="s">
        <v>312</v>
      </c>
      <c r="J30" s="6">
        <v>100</v>
      </c>
      <c r="K30" s="13">
        <f t="shared" si="0"/>
        <v>160</v>
      </c>
      <c r="O30" s="26"/>
    </row>
    <row r="31" spans="1:15" ht="12.75" customHeight="1">
      <c r="A31" s="5">
        <v>29</v>
      </c>
      <c r="B31" s="31">
        <v>41605.989583333336</v>
      </c>
      <c r="D31" s="6" t="s">
        <v>8</v>
      </c>
      <c r="E31" s="6" t="s">
        <v>624</v>
      </c>
      <c r="F31" s="6" t="s">
        <v>587</v>
      </c>
      <c r="G31" s="6" t="s">
        <v>289</v>
      </c>
      <c r="H31" s="6">
        <v>1.8</v>
      </c>
      <c r="I31" s="38" t="s">
        <v>412</v>
      </c>
      <c r="J31" s="6">
        <v>90</v>
      </c>
      <c r="K31" s="13">
        <v>90</v>
      </c>
      <c r="O31" s="26"/>
    </row>
    <row r="32" spans="1:15" ht="12.75">
      <c r="A32" s="5">
        <v>30</v>
      </c>
      <c r="B32" s="31">
        <v>41605.989583333336</v>
      </c>
      <c r="D32" s="6" t="s">
        <v>8</v>
      </c>
      <c r="E32" s="6" t="s">
        <v>624</v>
      </c>
      <c r="F32" s="6" t="s">
        <v>588</v>
      </c>
      <c r="G32" s="6" t="s">
        <v>141</v>
      </c>
      <c r="H32" s="6">
        <v>1.65</v>
      </c>
      <c r="I32" s="36" t="s">
        <v>312</v>
      </c>
      <c r="J32" s="6">
        <v>90</v>
      </c>
      <c r="K32" s="13">
        <v>0</v>
      </c>
      <c r="O32" s="26"/>
    </row>
    <row r="33" spans="1:15" ht="12.75">
      <c r="A33" s="5">
        <v>31</v>
      </c>
      <c r="B33" s="31">
        <v>41607.00347222222</v>
      </c>
      <c r="C33" s="6"/>
      <c r="D33" s="6" t="s">
        <v>8</v>
      </c>
      <c r="E33" s="6" t="s">
        <v>170</v>
      </c>
      <c r="F33" s="6" t="s">
        <v>585</v>
      </c>
      <c r="G33" s="6" t="s">
        <v>12</v>
      </c>
      <c r="H33" s="6">
        <v>1.9</v>
      </c>
      <c r="I33" s="37" t="s">
        <v>213</v>
      </c>
      <c r="J33" s="6">
        <v>90</v>
      </c>
      <c r="K33" s="13">
        <f t="shared" si="0"/>
        <v>171</v>
      </c>
      <c r="O33" s="26"/>
    </row>
    <row r="34" spans="1:15" ht="12.75">
      <c r="A34" s="5">
        <v>32</v>
      </c>
      <c r="B34" s="31">
        <v>41607.00347222222</v>
      </c>
      <c r="C34" s="6"/>
      <c r="D34" s="6" t="s">
        <v>8</v>
      </c>
      <c r="E34" s="6" t="s">
        <v>170</v>
      </c>
      <c r="F34" s="6" t="s">
        <v>586</v>
      </c>
      <c r="G34" s="6" t="s">
        <v>134</v>
      </c>
      <c r="H34" s="6">
        <v>1.55</v>
      </c>
      <c r="I34" s="37" t="s">
        <v>535</v>
      </c>
      <c r="J34" s="7">
        <v>100</v>
      </c>
      <c r="K34" s="13">
        <f t="shared" si="0"/>
        <v>155</v>
      </c>
      <c r="O34" s="26"/>
    </row>
    <row r="35" spans="1:15" ht="12.75">
      <c r="A35" s="5">
        <v>33</v>
      </c>
      <c r="B35" s="31"/>
      <c r="C35" s="6"/>
      <c r="D35" s="42"/>
      <c r="E35" s="42"/>
      <c r="F35" s="6"/>
      <c r="G35" s="6"/>
      <c r="H35" s="35"/>
      <c r="I35" s="37"/>
      <c r="J35" s="6"/>
      <c r="K35" s="6"/>
      <c r="O35" s="26"/>
    </row>
    <row r="36" spans="1:15" ht="12.75">
      <c r="A36" s="5">
        <v>34</v>
      </c>
      <c r="B36" s="31"/>
      <c r="C36" s="6"/>
      <c r="D36" s="42"/>
      <c r="E36" s="42"/>
      <c r="F36" s="6"/>
      <c r="G36" s="6"/>
      <c r="H36" s="35"/>
      <c r="I36" s="38"/>
      <c r="J36" s="6"/>
      <c r="K36" s="13"/>
      <c r="O36" s="26"/>
    </row>
    <row r="37" spans="1:15" ht="12.75">
      <c r="A37" s="5">
        <v>35</v>
      </c>
      <c r="B37" s="31"/>
      <c r="C37" s="6"/>
      <c r="D37" s="42"/>
      <c r="E37" s="42"/>
      <c r="F37" s="6"/>
      <c r="G37" s="6"/>
      <c r="H37" s="35"/>
      <c r="I37" s="36"/>
      <c r="J37" s="6"/>
      <c r="K37" s="6"/>
      <c r="O37" s="26"/>
    </row>
    <row r="38" spans="1:11" ht="12.75">
      <c r="A38" s="5">
        <v>36</v>
      </c>
      <c r="B38" s="31"/>
      <c r="C38" s="6"/>
      <c r="D38" s="42"/>
      <c r="E38" s="42"/>
      <c r="F38" s="6"/>
      <c r="G38" s="6"/>
      <c r="H38" s="46"/>
      <c r="I38" s="36"/>
      <c r="J38" s="6"/>
      <c r="K38" s="6"/>
    </row>
    <row r="39" spans="1:11" ht="12.75">
      <c r="A39" s="5">
        <v>37</v>
      </c>
      <c r="B39" s="31"/>
      <c r="C39" s="6"/>
      <c r="D39" s="42"/>
      <c r="E39" s="42"/>
      <c r="F39" s="6"/>
      <c r="G39" s="6"/>
      <c r="H39" s="35"/>
      <c r="I39" s="38"/>
      <c r="J39" s="6"/>
      <c r="K39" s="6"/>
    </row>
    <row r="40" spans="1:11" ht="12.75" hidden="1">
      <c r="A40" s="5">
        <v>38</v>
      </c>
      <c r="B40" s="31"/>
      <c r="C40" s="6"/>
      <c r="D40" s="42"/>
      <c r="E40" s="42"/>
      <c r="F40" s="6"/>
      <c r="G40" s="6"/>
      <c r="H40" s="35"/>
      <c r="I40" s="37"/>
      <c r="J40" s="6"/>
      <c r="K40" s="13"/>
    </row>
    <row r="41" spans="1:11" ht="12.75" hidden="1">
      <c r="A41" s="5">
        <v>39</v>
      </c>
      <c r="B41" s="31"/>
      <c r="C41" s="6"/>
      <c r="D41" s="42"/>
      <c r="E41" s="42"/>
      <c r="F41" s="6"/>
      <c r="G41" s="6"/>
      <c r="H41" s="35"/>
      <c r="I41" s="38"/>
      <c r="J41" s="6"/>
      <c r="K41" s="6"/>
    </row>
    <row r="42" spans="1:11" ht="12.75" hidden="1">
      <c r="A42" s="5">
        <v>40</v>
      </c>
      <c r="B42" s="31"/>
      <c r="C42" s="6"/>
      <c r="D42" s="42"/>
      <c r="E42" s="42"/>
      <c r="F42" s="6"/>
      <c r="G42" s="6"/>
      <c r="H42" s="35"/>
      <c r="I42" s="37"/>
      <c r="J42" s="6"/>
      <c r="K42" s="13"/>
    </row>
    <row r="43" spans="1:11" ht="14.25" customHeight="1" hidden="1">
      <c r="A43" s="5">
        <v>41</v>
      </c>
      <c r="B43" s="31"/>
      <c r="C43" s="6"/>
      <c r="D43" s="42"/>
      <c r="E43" s="42"/>
      <c r="F43" s="6"/>
      <c r="G43" s="6"/>
      <c r="H43" s="35"/>
      <c r="I43" s="37"/>
      <c r="J43" s="6"/>
      <c r="K43" s="13"/>
    </row>
    <row r="44" spans="1:11" ht="12.75" hidden="1">
      <c r="A44" s="5">
        <v>42</v>
      </c>
      <c r="B44" s="31"/>
      <c r="D44" s="6"/>
      <c r="E44" s="6"/>
      <c r="F44" s="6"/>
      <c r="G44" s="6"/>
      <c r="H44" s="35"/>
      <c r="I44" s="37"/>
      <c r="J44" s="6"/>
      <c r="K44" s="6"/>
    </row>
    <row r="45" spans="1:11" ht="12.75" hidden="1">
      <c r="A45" s="5">
        <v>43</v>
      </c>
      <c r="B45" s="31"/>
      <c r="D45" s="6"/>
      <c r="E45" s="6"/>
      <c r="F45" s="6"/>
      <c r="G45" s="6"/>
      <c r="H45" s="35"/>
      <c r="I45" s="37"/>
      <c r="J45" s="6"/>
      <c r="K45" s="6"/>
    </row>
    <row r="46" spans="1:11" ht="12.75" hidden="1">
      <c r="A46" s="5">
        <v>44</v>
      </c>
      <c r="B46" s="31"/>
      <c r="D46" s="6"/>
      <c r="E46" s="6"/>
      <c r="F46" s="6"/>
      <c r="G46" s="6"/>
      <c r="H46" s="35"/>
      <c r="I46" s="36"/>
      <c r="J46" s="6"/>
      <c r="K46" s="6"/>
    </row>
    <row r="47" spans="1:11" ht="12.75" hidden="1">
      <c r="A47" s="5">
        <v>45</v>
      </c>
      <c r="B47" s="31"/>
      <c r="D47" s="6"/>
      <c r="E47" s="6"/>
      <c r="F47" s="6"/>
      <c r="G47" s="6"/>
      <c r="H47" s="6"/>
      <c r="I47" s="36"/>
      <c r="J47" s="6"/>
      <c r="K47" s="6"/>
    </row>
    <row r="48" spans="1:11" ht="12.75" hidden="1">
      <c r="A48" s="5">
        <v>46</v>
      </c>
      <c r="B48" s="31"/>
      <c r="D48" s="6"/>
      <c r="E48" s="6"/>
      <c r="F48" s="6"/>
      <c r="G48" s="6"/>
      <c r="H48" s="6"/>
      <c r="I48" s="36"/>
      <c r="J48" s="6"/>
      <c r="K48" s="6"/>
    </row>
    <row r="49" spans="1:11" ht="12.75" hidden="1">
      <c r="A49" s="5">
        <v>47</v>
      </c>
      <c r="B49" s="31"/>
      <c r="D49" s="6"/>
      <c r="E49" s="6"/>
      <c r="F49" s="6"/>
      <c r="G49" s="6"/>
      <c r="H49" s="6"/>
      <c r="I49" s="38"/>
      <c r="J49" s="6"/>
      <c r="K49" s="6"/>
    </row>
    <row r="50" spans="1:11" ht="12.75" hidden="1">
      <c r="A50" s="5">
        <v>48</v>
      </c>
      <c r="B50" s="31"/>
      <c r="D50" s="6"/>
      <c r="E50" s="6"/>
      <c r="F50" s="6"/>
      <c r="G50" s="6"/>
      <c r="H50" s="6"/>
      <c r="I50" s="36"/>
      <c r="J50" s="6"/>
      <c r="K50" s="6"/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32</v>
      </c>
      <c r="K51" s="6" t="s">
        <v>26</v>
      </c>
      <c r="L51" s="6"/>
      <c r="M51" s="21">
        <f>MAX(H3:H50)</f>
        <v>1.95</v>
      </c>
    </row>
    <row r="52" spans="3:13" ht="12.75">
      <c r="C52" s="48" t="s">
        <v>10</v>
      </c>
      <c r="D52" s="48"/>
      <c r="E52" s="43">
        <f>E51-SUM(J3:J50)+SUM(K3:K50)</f>
        <v>1090.4</v>
      </c>
      <c r="F52" s="14">
        <f>F51*E53/100+F51</f>
        <v>32712.000000000004</v>
      </c>
      <c r="H52" s="51" t="s">
        <v>24</v>
      </c>
      <c r="I52" s="51"/>
      <c r="J52" s="20">
        <f>J51-J53-J54</f>
        <v>18</v>
      </c>
      <c r="K52" s="51" t="s">
        <v>25</v>
      </c>
      <c r="L52" s="51"/>
      <c r="M52" s="21">
        <f>MIN(H3:H50)</f>
        <v>1.55</v>
      </c>
    </row>
    <row r="53" spans="3:13" ht="12.75">
      <c r="C53" s="48" t="s">
        <v>11</v>
      </c>
      <c r="D53" s="48"/>
      <c r="E53" s="9">
        <f>(E52-E51)/E51*100</f>
        <v>9.04000000000001</v>
      </c>
      <c r="F53" s="15">
        <f>E53</f>
        <v>9.04000000000001</v>
      </c>
      <c r="H53" s="52" t="s">
        <v>21</v>
      </c>
      <c r="I53" s="52"/>
      <c r="J53" s="18">
        <f>COUNTIF(K3:K50,0)</f>
        <v>12</v>
      </c>
      <c r="K53" s="51" t="s">
        <v>27</v>
      </c>
      <c r="L53" s="51"/>
      <c r="M53" s="21">
        <f>AVERAGE(H3:H50)</f>
        <v>1.6962499999999996</v>
      </c>
    </row>
    <row r="54" spans="3:10" ht="12.75">
      <c r="C54" s="16" t="s">
        <v>15</v>
      </c>
      <c r="D54" s="16"/>
      <c r="E54" s="44">
        <f>E52-E51</f>
        <v>90.40000000000009</v>
      </c>
      <c r="F54" s="16">
        <f>F52-F51</f>
        <v>2712.0000000000036</v>
      </c>
      <c r="H54" s="50" t="s">
        <v>22</v>
      </c>
      <c r="I54" s="50"/>
      <c r="J54" s="19">
        <v>2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9">
    <mergeCell ref="B56:F56"/>
    <mergeCell ref="C53:D53"/>
    <mergeCell ref="H53:I53"/>
    <mergeCell ref="K53:L53"/>
    <mergeCell ref="H54:I54"/>
    <mergeCell ref="A1:I1"/>
    <mergeCell ref="C52:D52"/>
    <mergeCell ref="H52:I52"/>
    <mergeCell ref="K52:L52"/>
  </mergeCells>
  <hyperlinks>
    <hyperlink ref="J58" r:id="rId1" display="www.stavkiplus.ru/fixed.php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zoomScale="70" zoomScaleNormal="70" workbookViewId="0" topLeftCell="A1">
      <selection activeCell="N34" sqref="N34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584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41609.645833333336</v>
      </c>
      <c r="D3" s="6" t="s">
        <v>8</v>
      </c>
      <c r="E3" s="6" t="s">
        <v>316</v>
      </c>
      <c r="F3" s="6" t="s">
        <v>628</v>
      </c>
      <c r="G3" s="6" t="s">
        <v>33</v>
      </c>
      <c r="H3" s="6">
        <v>1.8</v>
      </c>
      <c r="I3" s="36" t="s">
        <v>306</v>
      </c>
      <c r="J3" s="13">
        <v>90</v>
      </c>
      <c r="K3" s="13">
        <v>0</v>
      </c>
      <c r="L3" s="6"/>
    </row>
    <row r="4" spans="1:13" ht="12.75">
      <c r="A4" s="5">
        <v>2</v>
      </c>
      <c r="B4" s="31">
        <v>41609.875</v>
      </c>
      <c r="D4" s="6" t="s">
        <v>8</v>
      </c>
      <c r="E4" s="6" t="s">
        <v>486</v>
      </c>
      <c r="F4" s="6" t="s">
        <v>629</v>
      </c>
      <c r="G4" s="6" t="s">
        <v>141</v>
      </c>
      <c r="H4" s="6">
        <v>1.67</v>
      </c>
      <c r="I4" s="37" t="s">
        <v>152</v>
      </c>
      <c r="J4" s="13">
        <v>100</v>
      </c>
      <c r="K4" s="13">
        <f>J4*H4</f>
        <v>167</v>
      </c>
      <c r="L4" s="6"/>
      <c r="M4" s="27"/>
    </row>
    <row r="5" spans="1:12" ht="15" customHeight="1">
      <c r="A5" s="5">
        <v>3</v>
      </c>
      <c r="B5" s="31">
        <v>41613.99930555555</v>
      </c>
      <c r="D5" s="6" t="s">
        <v>8</v>
      </c>
      <c r="E5" s="6" t="s">
        <v>119</v>
      </c>
      <c r="F5" s="6" t="s">
        <v>630</v>
      </c>
      <c r="G5" s="6" t="s">
        <v>12</v>
      </c>
      <c r="H5" s="6">
        <v>1.8</v>
      </c>
      <c r="I5" s="37" t="s">
        <v>535</v>
      </c>
      <c r="J5" s="13">
        <v>90</v>
      </c>
      <c r="K5" s="13">
        <f>J5*H5</f>
        <v>162</v>
      </c>
      <c r="L5" s="30"/>
    </row>
    <row r="6" spans="1:12" ht="15" customHeight="1">
      <c r="A6" s="5">
        <v>4</v>
      </c>
      <c r="B6" s="31">
        <v>41614.979166666664</v>
      </c>
      <c r="D6" s="6" t="s">
        <v>8</v>
      </c>
      <c r="E6" s="6" t="s">
        <v>34</v>
      </c>
      <c r="F6" s="6" t="s">
        <v>631</v>
      </c>
      <c r="G6" s="6" t="s">
        <v>12</v>
      </c>
      <c r="H6" s="6">
        <v>1.85</v>
      </c>
      <c r="I6" s="38" t="s">
        <v>260</v>
      </c>
      <c r="J6" s="13">
        <v>100</v>
      </c>
      <c r="K6" s="13">
        <v>100</v>
      </c>
      <c r="L6" s="30"/>
    </row>
    <row r="7" spans="1:12" ht="15.75" customHeight="1">
      <c r="A7" s="5">
        <v>5</v>
      </c>
      <c r="B7" s="31">
        <v>41615.770833333336</v>
      </c>
      <c r="D7" s="6" t="s">
        <v>8</v>
      </c>
      <c r="E7" s="6" t="s">
        <v>34</v>
      </c>
      <c r="F7" s="6" t="s">
        <v>632</v>
      </c>
      <c r="G7" s="6" t="s">
        <v>12</v>
      </c>
      <c r="H7" s="6">
        <v>1.6</v>
      </c>
      <c r="I7" s="36" t="s">
        <v>192</v>
      </c>
      <c r="J7" s="13">
        <v>90</v>
      </c>
      <c r="K7" s="13">
        <v>0</v>
      </c>
      <c r="L7" s="34"/>
    </row>
    <row r="8" spans="1:12" ht="17.25" customHeight="1">
      <c r="A8" s="5">
        <v>6</v>
      </c>
      <c r="B8" s="31">
        <v>41615.895833333336</v>
      </c>
      <c r="D8" s="6" t="s">
        <v>8</v>
      </c>
      <c r="E8" s="6" t="s">
        <v>34</v>
      </c>
      <c r="F8" s="6" t="s">
        <v>633</v>
      </c>
      <c r="G8" s="6" t="s">
        <v>30</v>
      </c>
      <c r="H8" s="6">
        <v>1.6</v>
      </c>
      <c r="I8" s="36" t="s">
        <v>192</v>
      </c>
      <c r="J8" s="13">
        <v>90</v>
      </c>
      <c r="K8" s="13">
        <v>0</v>
      </c>
      <c r="L8" s="29"/>
    </row>
    <row r="9" spans="1:12" ht="16.5" customHeight="1">
      <c r="A9" s="5">
        <v>7</v>
      </c>
      <c r="B9" s="31">
        <v>41616.833333333336</v>
      </c>
      <c r="D9" s="6" t="s">
        <v>8</v>
      </c>
      <c r="E9" s="6" t="s">
        <v>13</v>
      </c>
      <c r="F9" s="6" t="s">
        <v>634</v>
      </c>
      <c r="G9" s="6" t="s">
        <v>38</v>
      </c>
      <c r="H9" s="6">
        <v>1.7</v>
      </c>
      <c r="I9" s="36" t="s">
        <v>156</v>
      </c>
      <c r="J9" s="13">
        <v>90</v>
      </c>
      <c r="K9" s="13">
        <v>0</v>
      </c>
      <c r="L9" s="34"/>
    </row>
    <row r="10" spans="1:12" ht="12.75">
      <c r="A10" s="5">
        <v>8</v>
      </c>
      <c r="B10" s="31">
        <v>41617.99930555555</v>
      </c>
      <c r="D10" s="6" t="s">
        <v>8</v>
      </c>
      <c r="E10" s="6" t="s">
        <v>13</v>
      </c>
      <c r="F10" s="6" t="s">
        <v>635</v>
      </c>
      <c r="G10" s="6" t="s">
        <v>38</v>
      </c>
      <c r="H10" s="6">
        <v>1.73</v>
      </c>
      <c r="I10" s="36" t="s">
        <v>260</v>
      </c>
      <c r="J10" s="13">
        <v>90</v>
      </c>
      <c r="K10" s="13">
        <v>0</v>
      </c>
      <c r="L10" s="34"/>
    </row>
    <row r="11" spans="1:12" ht="12.75">
      <c r="A11" s="5">
        <v>9</v>
      </c>
      <c r="B11" s="31">
        <v>41618.989583333336</v>
      </c>
      <c r="D11" s="6" t="s">
        <v>8</v>
      </c>
      <c r="E11" s="6" t="s">
        <v>157</v>
      </c>
      <c r="F11" s="6" t="s">
        <v>636</v>
      </c>
      <c r="G11" s="6" t="s">
        <v>134</v>
      </c>
      <c r="H11" s="6">
        <v>1.7</v>
      </c>
      <c r="I11" s="37" t="s">
        <v>259</v>
      </c>
      <c r="J11" s="13">
        <v>90</v>
      </c>
      <c r="K11" s="13">
        <f>J11*H11</f>
        <v>153</v>
      </c>
      <c r="L11" s="34"/>
    </row>
    <row r="12" spans="1:12" ht="12.75" customHeight="1">
      <c r="A12" s="5">
        <v>10</v>
      </c>
      <c r="B12" s="31">
        <v>41618.989583333336</v>
      </c>
      <c r="D12" s="6" t="s">
        <v>8</v>
      </c>
      <c r="E12" s="6" t="s">
        <v>157</v>
      </c>
      <c r="F12" s="6" t="s">
        <v>637</v>
      </c>
      <c r="G12" s="6" t="s">
        <v>37</v>
      </c>
      <c r="H12" s="6">
        <v>1.95</v>
      </c>
      <c r="I12" s="36" t="s">
        <v>174</v>
      </c>
      <c r="J12" s="13">
        <v>80</v>
      </c>
      <c r="K12" s="13">
        <v>0</v>
      </c>
      <c r="L12" s="34"/>
    </row>
    <row r="13" spans="1:12" ht="12.75" customHeight="1">
      <c r="A13" s="5">
        <v>11</v>
      </c>
      <c r="B13" s="31">
        <v>41619.989583333336</v>
      </c>
      <c r="D13" s="6" t="s">
        <v>8</v>
      </c>
      <c r="E13" s="6" t="s">
        <v>157</v>
      </c>
      <c r="F13" s="6" t="s">
        <v>638</v>
      </c>
      <c r="G13" s="6" t="s">
        <v>289</v>
      </c>
      <c r="H13" s="6">
        <v>1.95</v>
      </c>
      <c r="I13" s="36" t="s">
        <v>262</v>
      </c>
      <c r="J13" s="13">
        <v>80</v>
      </c>
      <c r="K13" s="13">
        <v>0</v>
      </c>
      <c r="L13" s="30"/>
    </row>
    <row r="14" spans="1:12" ht="12.75" customHeight="1">
      <c r="A14" s="5">
        <v>12</v>
      </c>
      <c r="B14" s="31">
        <v>41619.989583333336</v>
      </c>
      <c r="D14" s="6" t="s">
        <v>8</v>
      </c>
      <c r="E14" s="6" t="s">
        <v>157</v>
      </c>
      <c r="F14" s="6" t="s">
        <v>639</v>
      </c>
      <c r="G14" s="6" t="s">
        <v>289</v>
      </c>
      <c r="H14" s="6">
        <v>1.8</v>
      </c>
      <c r="I14" s="37" t="s">
        <v>665</v>
      </c>
      <c r="J14" s="13">
        <v>90</v>
      </c>
      <c r="K14" s="13">
        <f>J14*H14</f>
        <v>162</v>
      </c>
      <c r="L14" s="30"/>
    </row>
    <row r="15" spans="1:12" ht="12.75" customHeight="1">
      <c r="A15" s="5">
        <v>13</v>
      </c>
      <c r="B15" s="31">
        <v>41619.989583333336</v>
      </c>
      <c r="D15" s="6" t="s">
        <v>8</v>
      </c>
      <c r="E15" s="6" t="s">
        <v>157</v>
      </c>
      <c r="F15" s="6" t="s">
        <v>640</v>
      </c>
      <c r="G15" s="6" t="s">
        <v>41</v>
      </c>
      <c r="H15" s="6">
        <v>2</v>
      </c>
      <c r="I15" s="36" t="s">
        <v>535</v>
      </c>
      <c r="J15" s="13">
        <v>70</v>
      </c>
      <c r="K15" s="13">
        <v>0</v>
      </c>
      <c r="L15" s="34"/>
    </row>
    <row r="16" spans="1:12" ht="12.75" customHeight="1">
      <c r="A16" s="5">
        <v>14</v>
      </c>
      <c r="B16" s="31">
        <v>41620.916666666664</v>
      </c>
      <c r="D16" s="6" t="s">
        <v>8</v>
      </c>
      <c r="E16" s="6" t="s">
        <v>170</v>
      </c>
      <c r="F16" s="6" t="s">
        <v>641</v>
      </c>
      <c r="G16" s="6" t="s">
        <v>131</v>
      </c>
      <c r="H16" s="6">
        <v>1.55</v>
      </c>
      <c r="I16" s="37" t="s">
        <v>192</v>
      </c>
      <c r="J16" s="13">
        <v>100</v>
      </c>
      <c r="K16" s="13">
        <f>J16*H16</f>
        <v>155</v>
      </c>
      <c r="L16" s="34"/>
    </row>
    <row r="17" spans="1:12" ht="15" customHeight="1">
      <c r="A17" s="5">
        <v>15</v>
      </c>
      <c r="B17" s="31">
        <v>41621.99930555555</v>
      </c>
      <c r="D17" s="6" t="s">
        <v>8</v>
      </c>
      <c r="E17" s="6" t="s">
        <v>14</v>
      </c>
      <c r="F17" s="6" t="s">
        <v>642</v>
      </c>
      <c r="G17" s="6" t="s">
        <v>12</v>
      </c>
      <c r="H17" s="6">
        <v>1.67</v>
      </c>
      <c r="I17" s="37" t="s">
        <v>174</v>
      </c>
      <c r="J17" s="13">
        <v>100</v>
      </c>
      <c r="K17" s="13">
        <f>J17*H17</f>
        <v>167</v>
      </c>
      <c r="L17" s="34"/>
    </row>
    <row r="18" spans="1:12" ht="15" customHeight="1">
      <c r="A18" s="5">
        <v>16</v>
      </c>
      <c r="B18" s="31">
        <v>41622.958333333336</v>
      </c>
      <c r="D18" s="6" t="s">
        <v>8</v>
      </c>
      <c r="E18" s="6" t="s">
        <v>14</v>
      </c>
      <c r="F18" s="6" t="s">
        <v>643</v>
      </c>
      <c r="G18" s="6" t="s">
        <v>237</v>
      </c>
      <c r="H18" s="6">
        <v>1.85</v>
      </c>
      <c r="I18" s="36" t="s">
        <v>152</v>
      </c>
      <c r="J18" s="13">
        <v>80</v>
      </c>
      <c r="K18" s="13">
        <v>0</v>
      </c>
      <c r="L18" s="30"/>
    </row>
    <row r="19" spans="1:12" ht="15" customHeight="1">
      <c r="A19" s="5">
        <v>17</v>
      </c>
      <c r="B19" s="31">
        <v>41623.833333333336</v>
      </c>
      <c r="D19" s="6" t="s">
        <v>8</v>
      </c>
      <c r="E19" s="6" t="s">
        <v>13</v>
      </c>
      <c r="F19" s="6" t="s">
        <v>644</v>
      </c>
      <c r="G19" s="6" t="s">
        <v>12</v>
      </c>
      <c r="H19" s="6">
        <v>1.75</v>
      </c>
      <c r="I19" s="36" t="s">
        <v>666</v>
      </c>
      <c r="J19" s="13">
        <v>90</v>
      </c>
      <c r="K19" s="13">
        <v>0</v>
      </c>
      <c r="L19" s="30"/>
    </row>
    <row r="20" spans="1:12" ht="15" customHeight="1">
      <c r="A20" s="5">
        <v>18</v>
      </c>
      <c r="B20" s="31">
        <v>41623.99930555555</v>
      </c>
      <c r="D20" s="6" t="s">
        <v>8</v>
      </c>
      <c r="E20" s="6" t="s">
        <v>177</v>
      </c>
      <c r="F20" s="6" t="s">
        <v>645</v>
      </c>
      <c r="G20" s="6" t="s">
        <v>37</v>
      </c>
      <c r="H20" s="6">
        <v>1.65</v>
      </c>
      <c r="I20" s="36" t="s">
        <v>205</v>
      </c>
      <c r="J20" s="13">
        <v>90</v>
      </c>
      <c r="K20" s="13">
        <v>0</v>
      </c>
      <c r="L20" s="30"/>
    </row>
    <row r="21" spans="1:12" ht="15" customHeight="1">
      <c r="A21" s="5">
        <v>19</v>
      </c>
      <c r="B21" s="31">
        <v>41625.958333333336</v>
      </c>
      <c r="D21" s="6" t="s">
        <v>8</v>
      </c>
      <c r="E21" s="6" t="s">
        <v>661</v>
      </c>
      <c r="F21" s="6" t="s">
        <v>646</v>
      </c>
      <c r="G21" s="6" t="s">
        <v>647</v>
      </c>
      <c r="H21" s="6">
        <v>1.63</v>
      </c>
      <c r="I21" s="37" t="s">
        <v>306</v>
      </c>
      <c r="J21" s="13">
        <v>100</v>
      </c>
      <c r="K21" s="13">
        <f>J21*H21</f>
        <v>163</v>
      </c>
      <c r="L21" s="30"/>
    </row>
    <row r="22" spans="1:12" ht="12.75">
      <c r="A22" s="5">
        <v>20</v>
      </c>
      <c r="B22" s="31">
        <v>41626.989583333336</v>
      </c>
      <c r="D22" s="6" t="s">
        <v>8</v>
      </c>
      <c r="E22" s="6" t="s">
        <v>662</v>
      </c>
      <c r="F22" s="6" t="s">
        <v>648</v>
      </c>
      <c r="G22" s="6" t="s">
        <v>134</v>
      </c>
      <c r="H22" s="6">
        <v>1.76</v>
      </c>
      <c r="I22" s="36" t="s">
        <v>264</v>
      </c>
      <c r="J22" s="13">
        <v>90</v>
      </c>
      <c r="K22" s="13">
        <v>0</v>
      </c>
      <c r="L22" s="34"/>
    </row>
    <row r="23" spans="1:12" ht="12.75">
      <c r="A23" s="5">
        <v>21</v>
      </c>
      <c r="B23" s="31">
        <v>41627.020833333336</v>
      </c>
      <c r="D23" s="6" t="s">
        <v>8</v>
      </c>
      <c r="E23" s="6" t="s">
        <v>661</v>
      </c>
      <c r="F23" s="6" t="s">
        <v>649</v>
      </c>
      <c r="G23" s="6" t="s">
        <v>650</v>
      </c>
      <c r="H23" s="6">
        <v>1.63</v>
      </c>
      <c r="I23" s="36" t="s">
        <v>155</v>
      </c>
      <c r="J23" s="13">
        <v>90</v>
      </c>
      <c r="K23" s="13">
        <v>0</v>
      </c>
      <c r="L23" s="30"/>
    </row>
    <row r="24" spans="1:12" ht="12.75">
      <c r="A24" s="5">
        <v>22</v>
      </c>
      <c r="B24" s="31">
        <v>41629.791666666664</v>
      </c>
      <c r="D24" s="6" t="s">
        <v>8</v>
      </c>
      <c r="E24" s="6" t="s">
        <v>13</v>
      </c>
      <c r="F24" s="6" t="s">
        <v>651</v>
      </c>
      <c r="G24" s="6" t="s">
        <v>38</v>
      </c>
      <c r="H24" s="6">
        <v>1.9</v>
      </c>
      <c r="I24" s="36" t="s">
        <v>156</v>
      </c>
      <c r="J24" s="13">
        <v>80</v>
      </c>
      <c r="K24" s="13">
        <v>0</v>
      </c>
      <c r="L24" s="34"/>
    </row>
    <row r="25" spans="1:12" ht="12.75">
      <c r="A25" s="5">
        <v>23</v>
      </c>
      <c r="B25" s="31">
        <v>41629.979166666664</v>
      </c>
      <c r="D25" s="6" t="s">
        <v>8</v>
      </c>
      <c r="E25" s="6" t="s">
        <v>663</v>
      </c>
      <c r="F25" s="6" t="s">
        <v>652</v>
      </c>
      <c r="G25" s="6" t="s">
        <v>350</v>
      </c>
      <c r="H25" s="6">
        <v>1.95</v>
      </c>
      <c r="I25" s="36" t="s">
        <v>218</v>
      </c>
      <c r="J25" s="13">
        <v>80</v>
      </c>
      <c r="K25" s="13">
        <v>0</v>
      </c>
      <c r="L25" s="30"/>
    </row>
    <row r="26" spans="1:12" ht="12.75">
      <c r="A26" s="5">
        <v>24</v>
      </c>
      <c r="B26" s="31">
        <v>41630.708333333336</v>
      </c>
      <c r="D26" s="6" t="s">
        <v>8</v>
      </c>
      <c r="E26" s="6" t="s">
        <v>177</v>
      </c>
      <c r="F26" s="6" t="s">
        <v>653</v>
      </c>
      <c r="G26" s="6" t="s">
        <v>37</v>
      </c>
      <c r="H26" s="6">
        <v>1.65</v>
      </c>
      <c r="I26" s="36" t="s">
        <v>205</v>
      </c>
      <c r="J26" s="13">
        <v>90</v>
      </c>
      <c r="K26" s="13">
        <v>0</v>
      </c>
      <c r="L26" s="34"/>
    </row>
    <row r="27" spans="1:12" ht="12.75">
      <c r="A27" s="5">
        <v>25</v>
      </c>
      <c r="B27" s="31">
        <v>41630.99930555555</v>
      </c>
      <c r="D27" s="6" t="s">
        <v>8</v>
      </c>
      <c r="E27" s="6" t="s">
        <v>14</v>
      </c>
      <c r="F27" s="6" t="s">
        <v>68</v>
      </c>
      <c r="G27" s="6" t="s">
        <v>41</v>
      </c>
      <c r="H27" s="6">
        <v>2</v>
      </c>
      <c r="I27" s="38" t="s">
        <v>151</v>
      </c>
      <c r="J27" s="13">
        <v>70</v>
      </c>
      <c r="K27" s="13">
        <v>0</v>
      </c>
      <c r="L27" s="30"/>
    </row>
    <row r="28" spans="1:12" ht="12.75">
      <c r="A28" s="5">
        <v>26</v>
      </c>
      <c r="B28" s="31">
        <v>41631.99930555555</v>
      </c>
      <c r="D28" s="6" t="s">
        <v>8</v>
      </c>
      <c r="E28" s="6" t="s">
        <v>13</v>
      </c>
      <c r="F28" s="6" t="s">
        <v>654</v>
      </c>
      <c r="G28" s="6" t="s">
        <v>107</v>
      </c>
      <c r="H28" s="6">
        <v>1.7</v>
      </c>
      <c r="I28" s="36" t="s">
        <v>305</v>
      </c>
      <c r="J28" s="6">
        <v>80</v>
      </c>
      <c r="K28" s="13">
        <v>0</v>
      </c>
      <c r="L28" s="34"/>
    </row>
    <row r="29" spans="1:12" ht="12.75">
      <c r="A29" s="5">
        <v>27</v>
      </c>
      <c r="B29" s="31">
        <v>41634.697916666664</v>
      </c>
      <c r="D29" s="6" t="s">
        <v>8</v>
      </c>
      <c r="E29" s="6" t="s">
        <v>13</v>
      </c>
      <c r="F29" s="6" t="s">
        <v>655</v>
      </c>
      <c r="G29" s="6" t="s">
        <v>33</v>
      </c>
      <c r="H29" s="6">
        <v>1.6</v>
      </c>
      <c r="I29" s="37" t="s">
        <v>151</v>
      </c>
      <c r="J29" s="6">
        <v>100</v>
      </c>
      <c r="K29" s="13">
        <f>J29*H29</f>
        <v>160</v>
      </c>
      <c r="L29" s="34"/>
    </row>
    <row r="30" spans="1:12" ht="12.75">
      <c r="A30" s="5">
        <v>28</v>
      </c>
      <c r="B30" s="31">
        <v>41634.791666666664</v>
      </c>
      <c r="D30" s="6" t="s">
        <v>8</v>
      </c>
      <c r="E30" s="6" t="s">
        <v>208</v>
      </c>
      <c r="F30" s="6" t="s">
        <v>656</v>
      </c>
      <c r="G30" s="6" t="s">
        <v>134</v>
      </c>
      <c r="H30" s="6">
        <v>1.6</v>
      </c>
      <c r="I30" s="38" t="s">
        <v>262</v>
      </c>
      <c r="J30" s="6">
        <v>90</v>
      </c>
      <c r="K30" s="13">
        <v>0</v>
      </c>
      <c r="L30" s="34"/>
    </row>
    <row r="31" spans="1:12" ht="12.75" customHeight="1">
      <c r="A31" s="5">
        <v>29</v>
      </c>
      <c r="B31" s="31">
        <v>41635.916666666664</v>
      </c>
      <c r="D31" s="6" t="s">
        <v>8</v>
      </c>
      <c r="E31" s="6" t="s">
        <v>664</v>
      </c>
      <c r="F31" s="6" t="s">
        <v>657</v>
      </c>
      <c r="G31" s="6" t="s">
        <v>134</v>
      </c>
      <c r="H31" s="6">
        <v>1.95</v>
      </c>
      <c r="I31" s="36" t="s">
        <v>149</v>
      </c>
      <c r="J31" s="6">
        <v>80</v>
      </c>
      <c r="K31" s="13">
        <v>0</v>
      </c>
      <c r="L31" s="29"/>
    </row>
    <row r="32" spans="1:12" ht="12.75">
      <c r="A32" s="5">
        <v>30</v>
      </c>
      <c r="B32" s="31">
        <v>41636.791666666664</v>
      </c>
      <c r="D32" s="6" t="s">
        <v>8</v>
      </c>
      <c r="E32" s="6" t="s">
        <v>13</v>
      </c>
      <c r="F32" s="6" t="s">
        <v>658</v>
      </c>
      <c r="G32" s="6" t="s">
        <v>659</v>
      </c>
      <c r="H32" s="6">
        <v>1.85</v>
      </c>
      <c r="I32" s="38" t="s">
        <v>150</v>
      </c>
      <c r="J32" s="6">
        <v>80</v>
      </c>
      <c r="K32" s="13">
        <v>0</v>
      </c>
      <c r="L32" s="30"/>
    </row>
    <row r="33" spans="1:12" ht="12.75">
      <c r="A33" s="5">
        <v>31</v>
      </c>
      <c r="B33" s="31">
        <v>41637.833333333336</v>
      </c>
      <c r="D33" s="6" t="s">
        <v>8</v>
      </c>
      <c r="E33" s="6" t="s">
        <v>13</v>
      </c>
      <c r="F33" s="6" t="s">
        <v>660</v>
      </c>
      <c r="G33" s="6" t="s">
        <v>12</v>
      </c>
      <c r="H33" s="6">
        <v>1.6</v>
      </c>
      <c r="I33" s="37" t="s">
        <v>152</v>
      </c>
      <c r="J33" s="6">
        <v>100</v>
      </c>
      <c r="K33" s="13">
        <f>J33*H33</f>
        <v>160</v>
      </c>
      <c r="L33" s="34"/>
    </row>
    <row r="34" spans="1:12" ht="12.75">
      <c r="A34" s="5">
        <v>32</v>
      </c>
      <c r="J34" s="7"/>
      <c r="K34" s="6"/>
      <c r="L34" s="34"/>
    </row>
    <row r="35" spans="1:14" ht="12.75">
      <c r="A35" s="5">
        <v>33</v>
      </c>
      <c r="B35" s="31"/>
      <c r="C35" s="6"/>
      <c r="D35" s="42"/>
      <c r="E35" s="42"/>
      <c r="F35" s="6"/>
      <c r="G35" s="6"/>
      <c r="H35" s="35"/>
      <c r="I35" s="37"/>
      <c r="J35" s="6"/>
      <c r="K35" s="6"/>
      <c r="N35" s="26"/>
    </row>
    <row r="36" spans="1:14" ht="12.75">
      <c r="A36" s="5">
        <v>34</v>
      </c>
      <c r="B36" s="31"/>
      <c r="C36" s="6"/>
      <c r="D36" s="42"/>
      <c r="E36" s="42"/>
      <c r="F36" s="6"/>
      <c r="G36" s="6"/>
      <c r="H36" s="35"/>
      <c r="I36" s="38"/>
      <c r="J36" s="6"/>
      <c r="K36" s="13"/>
      <c r="N36" s="26"/>
    </row>
    <row r="37" spans="1:14" ht="12.75">
      <c r="A37" s="5">
        <v>35</v>
      </c>
      <c r="B37" s="31"/>
      <c r="C37" s="6"/>
      <c r="D37" s="42"/>
      <c r="E37" s="42"/>
      <c r="F37" s="6"/>
      <c r="G37" s="6"/>
      <c r="H37" s="35"/>
      <c r="I37" s="36"/>
      <c r="J37" s="6"/>
      <c r="K37" s="6"/>
      <c r="N37" s="26"/>
    </row>
    <row r="38" spans="1:14" ht="12.75">
      <c r="A38" s="5">
        <v>36</v>
      </c>
      <c r="B38" s="31"/>
      <c r="C38" s="6"/>
      <c r="D38" s="42"/>
      <c r="E38" s="42"/>
      <c r="F38" s="6"/>
      <c r="G38" s="6"/>
      <c r="H38" s="46"/>
      <c r="I38" s="36"/>
      <c r="J38" s="6"/>
      <c r="K38" s="6"/>
      <c r="N38" s="26"/>
    </row>
    <row r="39" spans="1:11" ht="12.75">
      <c r="A39" s="5">
        <v>37</v>
      </c>
      <c r="B39" s="31"/>
      <c r="C39" s="6"/>
      <c r="D39" s="42"/>
      <c r="E39" s="42"/>
      <c r="F39" s="6"/>
      <c r="G39" s="6"/>
      <c r="H39" s="35"/>
      <c r="I39" s="38"/>
      <c r="J39" s="6"/>
      <c r="K39" s="6"/>
    </row>
    <row r="40" spans="1:11" ht="12.75" hidden="1">
      <c r="A40" s="5">
        <v>38</v>
      </c>
      <c r="B40" s="31"/>
      <c r="C40" s="6"/>
      <c r="D40" s="42"/>
      <c r="E40" s="42"/>
      <c r="F40" s="6"/>
      <c r="G40" s="6"/>
      <c r="H40" s="35"/>
      <c r="I40" s="37"/>
      <c r="J40" s="6"/>
      <c r="K40" s="13"/>
    </row>
    <row r="41" spans="1:11" ht="12.75" hidden="1">
      <c r="A41" s="5">
        <v>39</v>
      </c>
      <c r="B41" s="31"/>
      <c r="C41" s="6"/>
      <c r="D41" s="42"/>
      <c r="E41" s="42"/>
      <c r="F41" s="6"/>
      <c r="G41" s="6"/>
      <c r="H41" s="35"/>
      <c r="I41" s="38"/>
      <c r="J41" s="6"/>
      <c r="K41" s="6"/>
    </row>
    <row r="42" spans="1:11" ht="12.75" hidden="1">
      <c r="A42" s="5">
        <v>40</v>
      </c>
      <c r="B42" s="31"/>
      <c r="C42" s="6"/>
      <c r="D42" s="42"/>
      <c r="E42" s="42"/>
      <c r="F42" s="6"/>
      <c r="G42" s="6"/>
      <c r="H42" s="35"/>
      <c r="I42" s="37"/>
      <c r="J42" s="6"/>
      <c r="K42" s="13"/>
    </row>
    <row r="43" spans="1:11" ht="14.25" customHeight="1" hidden="1">
      <c r="A43" s="5">
        <v>41</v>
      </c>
      <c r="B43" s="31"/>
      <c r="C43" s="6"/>
      <c r="D43" s="42"/>
      <c r="E43" s="42"/>
      <c r="F43" s="6"/>
      <c r="G43" s="6"/>
      <c r="H43" s="35"/>
      <c r="I43" s="37"/>
      <c r="J43" s="6"/>
      <c r="K43" s="13"/>
    </row>
    <row r="44" spans="1:11" ht="12.75" hidden="1">
      <c r="A44" s="5">
        <v>42</v>
      </c>
      <c r="B44" s="31"/>
      <c r="D44" s="6"/>
      <c r="E44" s="6"/>
      <c r="F44" s="6"/>
      <c r="G44" s="6"/>
      <c r="H44" s="35"/>
      <c r="I44" s="37"/>
      <c r="J44" s="6"/>
      <c r="K44" s="6"/>
    </row>
    <row r="45" spans="1:11" ht="12.75" hidden="1">
      <c r="A45" s="5">
        <v>43</v>
      </c>
      <c r="B45" s="31"/>
      <c r="D45" s="6"/>
      <c r="E45" s="6"/>
      <c r="F45" s="6"/>
      <c r="G45" s="6"/>
      <c r="H45" s="35"/>
      <c r="I45" s="37"/>
      <c r="J45" s="6"/>
      <c r="K45" s="6"/>
    </row>
    <row r="46" spans="1:11" ht="12.75" hidden="1">
      <c r="A46" s="5">
        <v>44</v>
      </c>
      <c r="B46" s="31"/>
      <c r="D46" s="6"/>
      <c r="E46" s="6"/>
      <c r="F46" s="6"/>
      <c r="G46" s="6"/>
      <c r="H46" s="35"/>
      <c r="I46" s="36"/>
      <c r="J46" s="6"/>
      <c r="K46" s="6"/>
    </row>
    <row r="47" spans="1:11" ht="12.75" hidden="1">
      <c r="A47" s="5">
        <v>45</v>
      </c>
      <c r="B47" s="31"/>
      <c r="D47" s="6"/>
      <c r="E47" s="6"/>
      <c r="F47" s="6"/>
      <c r="G47" s="6"/>
      <c r="H47" s="6"/>
      <c r="I47" s="36"/>
      <c r="J47" s="6"/>
      <c r="K47" s="6"/>
    </row>
    <row r="48" spans="1:11" ht="12.75" hidden="1">
      <c r="A48" s="5">
        <v>46</v>
      </c>
      <c r="B48" s="31"/>
      <c r="D48" s="6"/>
      <c r="E48" s="6"/>
      <c r="F48" s="6"/>
      <c r="G48" s="6"/>
      <c r="H48" s="6"/>
      <c r="I48" s="36"/>
      <c r="J48" s="6"/>
      <c r="K48" s="6"/>
    </row>
    <row r="49" spans="1:11" ht="12.75" hidden="1">
      <c r="A49" s="5">
        <v>47</v>
      </c>
      <c r="B49" s="31"/>
      <c r="D49" s="6"/>
      <c r="E49" s="6"/>
      <c r="F49" s="6"/>
      <c r="G49" s="6"/>
      <c r="H49" s="6"/>
      <c r="I49" s="38"/>
      <c r="J49" s="6"/>
      <c r="K49" s="6"/>
    </row>
    <row r="50" spans="1:11" ht="12.75" hidden="1">
      <c r="A50" s="5">
        <v>48</v>
      </c>
      <c r="B50" s="31"/>
      <c r="D50" s="6"/>
      <c r="E50" s="6"/>
      <c r="F50" s="6"/>
      <c r="G50" s="6"/>
      <c r="H50" s="6"/>
      <c r="I50" s="36"/>
      <c r="J50" s="6"/>
      <c r="K50" s="6"/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31</v>
      </c>
      <c r="K51" s="6" t="s">
        <v>26</v>
      </c>
      <c r="L51" s="6"/>
      <c r="M51" s="21">
        <f>MAX(H3:H50)</f>
        <v>2</v>
      </c>
    </row>
    <row r="52" spans="3:13" ht="12.75">
      <c r="C52" s="48" t="s">
        <v>10</v>
      </c>
      <c r="D52" s="48"/>
      <c r="E52" s="43">
        <f>E51-SUM(J3:J50)+SUM(K3:K50)</f>
        <v>-191</v>
      </c>
      <c r="F52" s="14">
        <f>F51*E53/100+F51</f>
        <v>-5730.000000000007</v>
      </c>
      <c r="H52" s="51" t="s">
        <v>24</v>
      </c>
      <c r="I52" s="51"/>
      <c r="J52" s="20">
        <f>J51-J53-J54</f>
        <v>6</v>
      </c>
      <c r="K52" s="51" t="s">
        <v>25</v>
      </c>
      <c r="L52" s="51"/>
      <c r="M52" s="21">
        <f>MIN(H3:H50)</f>
        <v>1.55</v>
      </c>
    </row>
    <row r="53" spans="3:13" ht="12.75">
      <c r="C53" s="48" t="s">
        <v>11</v>
      </c>
      <c r="D53" s="48"/>
      <c r="E53" s="9">
        <f>(E52-E51)/E51*100</f>
        <v>-119.10000000000001</v>
      </c>
      <c r="F53" s="15">
        <f>E53</f>
        <v>-119.10000000000001</v>
      </c>
      <c r="H53" s="52" t="s">
        <v>21</v>
      </c>
      <c r="I53" s="52"/>
      <c r="J53" s="18">
        <f>COUNTIF(K3:K50,0)</f>
        <v>21</v>
      </c>
      <c r="K53" s="51" t="s">
        <v>27</v>
      </c>
      <c r="L53" s="51"/>
      <c r="M53" s="21">
        <f>AVERAGE(H3:H50)</f>
        <v>1.756129032258065</v>
      </c>
    </row>
    <row r="54" spans="3:10" ht="12.75">
      <c r="C54" s="16" t="s">
        <v>15</v>
      </c>
      <c r="D54" s="16"/>
      <c r="E54" s="44">
        <f>E52-E51</f>
        <v>-1191</v>
      </c>
      <c r="F54" s="16">
        <f>F52-F51</f>
        <v>-35730.00000000001</v>
      </c>
      <c r="H54" s="50" t="s">
        <v>22</v>
      </c>
      <c r="I54" s="50"/>
      <c r="J54" s="19">
        <v>4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9">
    <mergeCell ref="B56:F56"/>
    <mergeCell ref="C53:D53"/>
    <mergeCell ref="H53:I53"/>
    <mergeCell ref="K53:L53"/>
    <mergeCell ref="H54:I54"/>
    <mergeCell ref="A1:I1"/>
    <mergeCell ref="C52:D52"/>
    <mergeCell ref="H52:I52"/>
    <mergeCell ref="K52:L52"/>
  </mergeCells>
  <hyperlinks>
    <hyperlink ref="J58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85" zoomScaleNormal="85" workbookViewId="0" topLeftCell="A1">
      <selection activeCell="A2" sqref="A1:IV16384"/>
    </sheetView>
  </sheetViews>
  <sheetFormatPr defaultColWidth="9.140625" defaultRowHeight="12.75"/>
  <cols>
    <col min="1" max="1" width="6.57421875" style="0" customWidth="1"/>
    <col min="2" max="2" width="11.28125" style="0" customWidth="1"/>
    <col min="3" max="3" width="8.28125" style="0" hidden="1" customWidth="1"/>
    <col min="4" max="4" width="10.57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  <col min="15" max="15" width="16.28125" style="0" customWidth="1"/>
  </cols>
  <sheetData>
    <row r="1" spans="1:11" ht="13.5" thickBot="1">
      <c r="A1" s="47" t="s">
        <v>223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41306.989583333336</v>
      </c>
      <c r="D3" s="6" t="s">
        <v>8</v>
      </c>
      <c r="E3" s="10" t="s">
        <v>143</v>
      </c>
      <c r="F3" s="6" t="s">
        <v>140</v>
      </c>
      <c r="G3" s="6" t="s">
        <v>141</v>
      </c>
      <c r="H3" s="35">
        <v>1.75</v>
      </c>
      <c r="I3" s="36" t="s">
        <v>149</v>
      </c>
      <c r="J3" s="13">
        <v>90</v>
      </c>
      <c r="K3" s="13">
        <v>0</v>
      </c>
      <c r="L3" s="6"/>
    </row>
    <row r="4" spans="1:12" ht="12.75">
      <c r="A4" s="5">
        <v>2</v>
      </c>
      <c r="B4" s="31">
        <v>41307.895833333336</v>
      </c>
      <c r="D4" s="6" t="s">
        <v>8</v>
      </c>
      <c r="E4" s="6" t="s">
        <v>13</v>
      </c>
      <c r="F4" s="6" t="s">
        <v>139</v>
      </c>
      <c r="G4" s="6" t="s">
        <v>33</v>
      </c>
      <c r="H4" s="35">
        <v>1.6</v>
      </c>
      <c r="I4" s="37" t="s">
        <v>150</v>
      </c>
      <c r="J4" s="13">
        <v>100</v>
      </c>
      <c r="K4" s="13">
        <f>J4*H4</f>
        <v>160</v>
      </c>
      <c r="L4" s="6"/>
    </row>
    <row r="5" spans="1:15" ht="12.75">
      <c r="A5" s="5">
        <v>3</v>
      </c>
      <c r="B5" s="31">
        <v>41308.854166666664</v>
      </c>
      <c r="D5" s="6" t="s">
        <v>8</v>
      </c>
      <c r="E5" s="10" t="s">
        <v>34</v>
      </c>
      <c r="F5" s="6" t="s">
        <v>138</v>
      </c>
      <c r="G5" s="6" t="s">
        <v>39</v>
      </c>
      <c r="H5" s="35">
        <v>1.6</v>
      </c>
      <c r="I5" s="37" t="s">
        <v>151</v>
      </c>
      <c r="J5" s="13">
        <v>100</v>
      </c>
      <c r="K5" s="13">
        <f>J5*H5</f>
        <v>160</v>
      </c>
      <c r="L5" s="6"/>
      <c r="O5" s="26"/>
    </row>
    <row r="6" spans="1:15" ht="12.75">
      <c r="A6" s="5">
        <v>4</v>
      </c>
      <c r="B6" s="31">
        <v>41308.989583333336</v>
      </c>
      <c r="D6" s="6" t="s">
        <v>8</v>
      </c>
      <c r="E6" s="10" t="s">
        <v>143</v>
      </c>
      <c r="F6" s="6" t="s">
        <v>137</v>
      </c>
      <c r="G6" s="6" t="s">
        <v>38</v>
      </c>
      <c r="H6" s="35">
        <v>1.65</v>
      </c>
      <c r="I6" s="37" t="s">
        <v>152</v>
      </c>
      <c r="J6" s="13">
        <v>100</v>
      </c>
      <c r="K6" s="13">
        <f>J6*H6</f>
        <v>165</v>
      </c>
      <c r="L6" s="6"/>
      <c r="O6" s="26"/>
    </row>
    <row r="7" spans="1:15" ht="12.75">
      <c r="A7" s="5">
        <v>5</v>
      </c>
      <c r="B7" s="31">
        <v>41311.9375</v>
      </c>
      <c r="D7" s="6" t="s">
        <v>8</v>
      </c>
      <c r="E7" s="6" t="s">
        <v>123</v>
      </c>
      <c r="F7" s="6" t="s">
        <v>136</v>
      </c>
      <c r="G7" s="6" t="s">
        <v>33</v>
      </c>
      <c r="H7" s="35">
        <v>2</v>
      </c>
      <c r="I7" s="36" t="s">
        <v>156</v>
      </c>
      <c r="J7" s="13">
        <v>80</v>
      </c>
      <c r="K7" s="13">
        <v>0</v>
      </c>
      <c r="L7" s="6"/>
      <c r="O7" s="26"/>
    </row>
    <row r="8" spans="1:15" ht="14.25" customHeight="1">
      <c r="A8" s="5">
        <v>6</v>
      </c>
      <c r="B8" s="31">
        <v>41311.979166666664</v>
      </c>
      <c r="D8" s="6" t="s">
        <v>8</v>
      </c>
      <c r="E8" s="6" t="s">
        <v>142</v>
      </c>
      <c r="F8" s="6" t="s">
        <v>135</v>
      </c>
      <c r="G8" s="6" t="s">
        <v>41</v>
      </c>
      <c r="H8" s="35">
        <v>1.7</v>
      </c>
      <c r="I8" s="37" t="s">
        <v>153</v>
      </c>
      <c r="J8" s="13">
        <v>90</v>
      </c>
      <c r="K8" s="13">
        <f>J8*H8</f>
        <v>153</v>
      </c>
      <c r="L8" s="6"/>
      <c r="O8" s="26"/>
    </row>
    <row r="9" spans="1:15" ht="12.75">
      <c r="A9" s="5">
        <v>7</v>
      </c>
      <c r="B9" s="31">
        <v>41314.791666666664</v>
      </c>
      <c r="D9" s="6" t="s">
        <v>121</v>
      </c>
      <c r="E9" s="6" t="s">
        <v>129</v>
      </c>
      <c r="F9" s="6" t="s">
        <v>133</v>
      </c>
      <c r="G9" s="6" t="s">
        <v>134</v>
      </c>
      <c r="H9" s="35">
        <v>1.6</v>
      </c>
      <c r="I9" s="37" t="s">
        <v>154</v>
      </c>
      <c r="J9" s="13">
        <v>100</v>
      </c>
      <c r="K9" s="13">
        <v>160</v>
      </c>
      <c r="L9" s="6"/>
      <c r="O9" s="26"/>
    </row>
    <row r="10" spans="1:15" ht="12.75">
      <c r="A10" s="5">
        <v>8</v>
      </c>
      <c r="B10" s="31">
        <v>41314.875</v>
      </c>
      <c r="D10" s="6" t="s">
        <v>8</v>
      </c>
      <c r="E10" s="6" t="s">
        <v>14</v>
      </c>
      <c r="F10" s="6" t="s">
        <v>132</v>
      </c>
      <c r="G10" s="6" t="s">
        <v>39</v>
      </c>
      <c r="H10" s="35">
        <v>1.8</v>
      </c>
      <c r="I10" s="37" t="s">
        <v>150</v>
      </c>
      <c r="J10" s="13">
        <v>90</v>
      </c>
      <c r="K10" s="13">
        <f>J10*H10</f>
        <v>162</v>
      </c>
      <c r="L10" s="6"/>
      <c r="O10" s="26"/>
    </row>
    <row r="11" spans="1:15" ht="12.75">
      <c r="A11" s="5">
        <v>9</v>
      </c>
      <c r="B11" s="31">
        <v>41315.833333333336</v>
      </c>
      <c r="D11" s="6" t="s">
        <v>8</v>
      </c>
      <c r="E11" s="6" t="s">
        <v>13</v>
      </c>
      <c r="F11" s="6" t="s">
        <v>130</v>
      </c>
      <c r="G11" s="6" t="s">
        <v>131</v>
      </c>
      <c r="H11" s="35">
        <v>1.8</v>
      </c>
      <c r="I11" s="37" t="s">
        <v>155</v>
      </c>
      <c r="J11" s="13">
        <v>90</v>
      </c>
      <c r="K11" s="13">
        <f>J11*H11</f>
        <v>162</v>
      </c>
      <c r="L11" s="6"/>
      <c r="O11" s="26"/>
    </row>
    <row r="12" spans="1:15" ht="12.75" customHeight="1">
      <c r="A12" s="5">
        <v>10</v>
      </c>
      <c r="B12" s="31">
        <v>41317</v>
      </c>
      <c r="C12" s="6"/>
      <c r="D12" s="6" t="s">
        <v>145</v>
      </c>
      <c r="E12" s="6" t="s">
        <v>146</v>
      </c>
      <c r="F12" s="10" t="s">
        <v>144</v>
      </c>
      <c r="G12" s="6" t="s">
        <v>147</v>
      </c>
      <c r="H12" s="35">
        <v>1.9</v>
      </c>
      <c r="I12" s="34" t="s">
        <v>148</v>
      </c>
      <c r="J12" s="13">
        <v>90</v>
      </c>
      <c r="K12" s="13">
        <f>J12*H12</f>
        <v>171</v>
      </c>
      <c r="L12" s="6"/>
      <c r="O12" s="26"/>
    </row>
    <row r="13" spans="1:15" ht="12.75" customHeight="1">
      <c r="A13" s="5">
        <v>11</v>
      </c>
      <c r="B13" s="31">
        <v>41317</v>
      </c>
      <c r="C13" s="6"/>
      <c r="D13" s="6" t="s">
        <v>8</v>
      </c>
      <c r="E13" s="6" t="s">
        <v>157</v>
      </c>
      <c r="F13" s="6" t="s">
        <v>158</v>
      </c>
      <c r="G13" s="6" t="s">
        <v>30</v>
      </c>
      <c r="H13" s="35">
        <v>1.91</v>
      </c>
      <c r="I13" s="37" t="s">
        <v>159</v>
      </c>
      <c r="J13" s="13">
        <v>90</v>
      </c>
      <c r="K13" s="13">
        <f>J13*H13</f>
        <v>171.9</v>
      </c>
      <c r="L13" s="6"/>
      <c r="O13" s="26"/>
    </row>
    <row r="14" spans="1:15" ht="12.75" customHeight="1">
      <c r="A14" s="5">
        <v>12</v>
      </c>
      <c r="B14" s="31">
        <v>41317</v>
      </c>
      <c r="C14" s="6"/>
      <c r="D14" s="6" t="s">
        <v>8</v>
      </c>
      <c r="E14" s="6" t="s">
        <v>157</v>
      </c>
      <c r="F14" s="6" t="s">
        <v>160</v>
      </c>
      <c r="G14" s="6" t="s">
        <v>161</v>
      </c>
      <c r="H14" s="35">
        <v>1.73</v>
      </c>
      <c r="I14" s="36" t="s">
        <v>162</v>
      </c>
      <c r="J14" s="13">
        <v>90</v>
      </c>
      <c r="K14" s="6">
        <v>0</v>
      </c>
      <c r="L14" s="6"/>
      <c r="O14" s="26"/>
    </row>
    <row r="15" spans="1:15" ht="12.75" customHeight="1">
      <c r="A15" s="5">
        <v>13</v>
      </c>
      <c r="B15" s="31">
        <v>41318</v>
      </c>
      <c r="C15" s="17"/>
      <c r="D15" s="6" t="s">
        <v>165</v>
      </c>
      <c r="E15" s="10" t="s">
        <v>164</v>
      </c>
      <c r="F15" s="6" t="s">
        <v>163</v>
      </c>
      <c r="G15" s="6" t="s">
        <v>166</v>
      </c>
      <c r="H15" s="35">
        <v>1.75</v>
      </c>
      <c r="I15" s="37" t="s">
        <v>167</v>
      </c>
      <c r="J15" s="17">
        <v>90</v>
      </c>
      <c r="K15" s="13">
        <f>J15*H15</f>
        <v>157.5</v>
      </c>
      <c r="L15" s="6"/>
      <c r="O15" s="26"/>
    </row>
    <row r="16" spans="1:15" ht="12.75" customHeight="1">
      <c r="A16" s="5">
        <v>14</v>
      </c>
      <c r="B16" s="31">
        <v>41318</v>
      </c>
      <c r="C16" s="17"/>
      <c r="D16" s="6" t="s">
        <v>8</v>
      </c>
      <c r="E16" s="6" t="s">
        <v>157</v>
      </c>
      <c r="F16" s="6" t="s">
        <v>168</v>
      </c>
      <c r="G16" s="35" t="s">
        <v>39</v>
      </c>
      <c r="H16" s="35">
        <v>1.85</v>
      </c>
      <c r="I16" s="38" t="s">
        <v>169</v>
      </c>
      <c r="J16" s="13">
        <v>90</v>
      </c>
      <c r="K16" s="13">
        <v>90</v>
      </c>
      <c r="L16" s="6"/>
      <c r="O16" s="26"/>
    </row>
    <row r="17" spans="1:15" ht="15" customHeight="1">
      <c r="A17" s="5">
        <v>15</v>
      </c>
      <c r="B17" s="31">
        <v>41319</v>
      </c>
      <c r="C17" s="11"/>
      <c r="D17" s="6" t="s">
        <v>8</v>
      </c>
      <c r="E17" s="10" t="s">
        <v>170</v>
      </c>
      <c r="F17" s="6" t="s">
        <v>171</v>
      </c>
      <c r="G17" s="6" t="s">
        <v>12</v>
      </c>
      <c r="H17" s="35">
        <v>1.65</v>
      </c>
      <c r="I17" s="37" t="s">
        <v>155</v>
      </c>
      <c r="J17" s="13">
        <v>100</v>
      </c>
      <c r="K17" s="13">
        <v>165</v>
      </c>
      <c r="L17" s="6"/>
      <c r="O17" s="26"/>
    </row>
    <row r="18" spans="1:15" ht="15" customHeight="1">
      <c r="A18" s="5">
        <v>16</v>
      </c>
      <c r="B18" s="31">
        <v>41319</v>
      </c>
      <c r="C18" s="11"/>
      <c r="D18" s="6" t="s">
        <v>8</v>
      </c>
      <c r="E18" s="10" t="s">
        <v>170</v>
      </c>
      <c r="F18" s="6" t="s">
        <v>172</v>
      </c>
      <c r="G18" s="6" t="s">
        <v>37</v>
      </c>
      <c r="H18" s="21">
        <v>1.67</v>
      </c>
      <c r="I18" s="37" t="s">
        <v>156</v>
      </c>
      <c r="J18" s="13">
        <v>100</v>
      </c>
      <c r="K18" s="13">
        <v>167</v>
      </c>
      <c r="L18" s="6"/>
      <c r="O18" s="26"/>
    </row>
    <row r="19" spans="1:15" ht="15" customHeight="1">
      <c r="A19" s="5">
        <v>17</v>
      </c>
      <c r="B19" s="31">
        <v>41320</v>
      </c>
      <c r="C19" s="11"/>
      <c r="D19" s="6" t="s">
        <v>8</v>
      </c>
      <c r="E19" s="6" t="s">
        <v>143</v>
      </c>
      <c r="F19" s="6" t="s">
        <v>173</v>
      </c>
      <c r="G19" s="6" t="s">
        <v>37</v>
      </c>
      <c r="H19" s="21">
        <v>1.95</v>
      </c>
      <c r="I19" s="36" t="s">
        <v>174</v>
      </c>
      <c r="J19" s="13">
        <v>80</v>
      </c>
      <c r="K19" s="6">
        <v>0</v>
      </c>
      <c r="L19" s="6"/>
      <c r="O19" s="26"/>
    </row>
    <row r="20" spans="1:15" ht="15" customHeight="1">
      <c r="A20" s="5">
        <v>18</v>
      </c>
      <c r="B20" s="31">
        <v>41321</v>
      </c>
      <c r="C20" s="12"/>
      <c r="D20" s="6" t="s">
        <v>8</v>
      </c>
      <c r="E20" s="17" t="s">
        <v>34</v>
      </c>
      <c r="F20" s="6" t="s">
        <v>175</v>
      </c>
      <c r="G20" s="6" t="s">
        <v>107</v>
      </c>
      <c r="H20" s="21">
        <v>1.8</v>
      </c>
      <c r="I20" s="36" t="s">
        <v>176</v>
      </c>
      <c r="J20" s="13">
        <v>90</v>
      </c>
      <c r="K20" s="13">
        <v>0</v>
      </c>
      <c r="L20" s="6"/>
      <c r="O20" s="26"/>
    </row>
    <row r="21" spans="1:15" ht="15" customHeight="1">
      <c r="A21" s="5">
        <v>19</v>
      </c>
      <c r="B21" s="31">
        <v>41321</v>
      </c>
      <c r="C21" s="12"/>
      <c r="D21" s="6" t="s">
        <v>8</v>
      </c>
      <c r="E21" s="17" t="s">
        <v>177</v>
      </c>
      <c r="F21" s="6" t="s">
        <v>178</v>
      </c>
      <c r="G21" s="6" t="s">
        <v>179</v>
      </c>
      <c r="H21" s="21">
        <v>1.7</v>
      </c>
      <c r="I21" s="36" t="s">
        <v>176</v>
      </c>
      <c r="J21" s="13">
        <v>80</v>
      </c>
      <c r="K21" s="6">
        <v>0</v>
      </c>
      <c r="L21" s="6"/>
      <c r="O21" s="26"/>
    </row>
    <row r="22" spans="1:15" ht="12.75">
      <c r="A22" s="5">
        <v>20</v>
      </c>
      <c r="B22" s="31">
        <v>41322</v>
      </c>
      <c r="C22" s="12"/>
      <c r="D22" s="6" t="s">
        <v>8</v>
      </c>
      <c r="E22" s="6" t="s">
        <v>13</v>
      </c>
      <c r="F22" s="6" t="s">
        <v>180</v>
      </c>
      <c r="G22" s="6" t="s">
        <v>77</v>
      </c>
      <c r="H22" s="21">
        <v>2.01</v>
      </c>
      <c r="I22" s="36" t="s">
        <v>181</v>
      </c>
      <c r="J22" s="13">
        <v>80</v>
      </c>
      <c r="K22" s="6">
        <v>0</v>
      </c>
      <c r="L22" s="6"/>
      <c r="O22" s="26"/>
    </row>
    <row r="23" spans="1:15" ht="12.75">
      <c r="A23" s="5">
        <v>21</v>
      </c>
      <c r="B23" s="31">
        <v>41322</v>
      </c>
      <c r="C23" s="12"/>
      <c r="D23" s="6" t="s">
        <v>8</v>
      </c>
      <c r="E23" s="10" t="s">
        <v>14</v>
      </c>
      <c r="F23" s="6" t="s">
        <v>182</v>
      </c>
      <c r="G23" s="6" t="s">
        <v>134</v>
      </c>
      <c r="H23" s="21">
        <v>1.75</v>
      </c>
      <c r="I23" s="37" t="s">
        <v>183</v>
      </c>
      <c r="J23" s="13">
        <v>90</v>
      </c>
      <c r="K23" s="13">
        <f>J23*H23</f>
        <v>157.5</v>
      </c>
      <c r="L23" s="6"/>
      <c r="O23" s="26"/>
    </row>
    <row r="24" spans="1:19" ht="12.75">
      <c r="A24" s="5">
        <v>22</v>
      </c>
      <c r="B24" s="31">
        <v>41324</v>
      </c>
      <c r="C24" s="12"/>
      <c r="D24" s="6" t="s">
        <v>8</v>
      </c>
      <c r="E24" s="6" t="s">
        <v>157</v>
      </c>
      <c r="F24" s="6" t="s">
        <v>184</v>
      </c>
      <c r="G24" s="6" t="s">
        <v>39</v>
      </c>
      <c r="H24" s="21">
        <v>1.55</v>
      </c>
      <c r="I24" s="37" t="s">
        <v>185</v>
      </c>
      <c r="J24" s="13">
        <v>100</v>
      </c>
      <c r="K24" s="13">
        <v>155</v>
      </c>
      <c r="L24" s="6"/>
      <c r="O24" s="26"/>
      <c r="R24" s="27"/>
      <c r="S24" s="28"/>
    </row>
    <row r="25" spans="1:15" ht="12.75">
      <c r="A25" s="5">
        <v>23</v>
      </c>
      <c r="B25" s="31">
        <v>41325</v>
      </c>
      <c r="C25" s="6"/>
      <c r="D25" s="6" t="s">
        <v>36</v>
      </c>
      <c r="E25" s="10" t="s">
        <v>186</v>
      </c>
      <c r="F25" s="6" t="s">
        <v>187</v>
      </c>
      <c r="G25" s="6" t="s">
        <v>188</v>
      </c>
      <c r="H25" s="21">
        <v>1.9</v>
      </c>
      <c r="I25" s="37" t="s">
        <v>189</v>
      </c>
      <c r="J25" s="13">
        <v>90</v>
      </c>
      <c r="K25" s="13">
        <f>J25*H25</f>
        <v>171</v>
      </c>
      <c r="L25" s="6"/>
      <c r="O25" s="26"/>
    </row>
    <row r="26" spans="1:15" ht="12.75">
      <c r="A26" s="5">
        <v>24</v>
      </c>
      <c r="B26" s="31">
        <v>41325</v>
      </c>
      <c r="C26" s="6"/>
      <c r="D26" s="6" t="s">
        <v>8</v>
      </c>
      <c r="E26" s="10" t="s">
        <v>157</v>
      </c>
      <c r="F26" s="6" t="s">
        <v>190</v>
      </c>
      <c r="G26" s="6" t="s">
        <v>12</v>
      </c>
      <c r="H26" s="21">
        <v>1.65</v>
      </c>
      <c r="I26" s="39" t="s">
        <v>156</v>
      </c>
      <c r="J26" s="13">
        <v>100</v>
      </c>
      <c r="K26" s="13">
        <v>100</v>
      </c>
      <c r="L26" s="6"/>
      <c r="O26" s="26"/>
    </row>
    <row r="27" spans="1:15" ht="12.75">
      <c r="A27" s="5">
        <v>25</v>
      </c>
      <c r="B27" s="31">
        <v>41326</v>
      </c>
      <c r="C27" s="6"/>
      <c r="D27" s="6" t="s">
        <v>8</v>
      </c>
      <c r="E27" s="10" t="s">
        <v>170</v>
      </c>
      <c r="F27" s="6" t="s">
        <v>191</v>
      </c>
      <c r="G27" s="6" t="s">
        <v>12</v>
      </c>
      <c r="H27" s="21">
        <v>1.85</v>
      </c>
      <c r="I27" s="36" t="s">
        <v>192</v>
      </c>
      <c r="J27" s="13">
        <v>90</v>
      </c>
      <c r="K27" s="6">
        <v>0</v>
      </c>
      <c r="O27" s="26"/>
    </row>
    <row r="28" spans="1:15" ht="12.75">
      <c r="A28" s="5">
        <v>26</v>
      </c>
      <c r="B28" s="31">
        <v>41326</v>
      </c>
      <c r="C28" s="6"/>
      <c r="D28" s="6" t="s">
        <v>165</v>
      </c>
      <c r="E28" s="6" t="s">
        <v>193</v>
      </c>
      <c r="F28" s="6" t="s">
        <v>194</v>
      </c>
      <c r="G28" s="6" t="s">
        <v>195</v>
      </c>
      <c r="H28" s="21">
        <v>1.75</v>
      </c>
      <c r="I28" s="37" t="s">
        <v>196</v>
      </c>
      <c r="J28" s="6">
        <v>90</v>
      </c>
      <c r="K28" s="13">
        <f>J28*H28</f>
        <v>157.5</v>
      </c>
      <c r="O28" s="26"/>
    </row>
    <row r="29" spans="1:15" ht="12.75">
      <c r="A29" s="5">
        <v>27</v>
      </c>
      <c r="B29" s="31">
        <v>41327</v>
      </c>
      <c r="C29" s="6"/>
      <c r="D29" s="6" t="s">
        <v>165</v>
      </c>
      <c r="E29" s="6" t="s">
        <v>193</v>
      </c>
      <c r="F29" s="6" t="s">
        <v>197</v>
      </c>
      <c r="G29" s="6" t="s">
        <v>198</v>
      </c>
      <c r="H29" s="21">
        <v>1.85</v>
      </c>
      <c r="I29" s="37" t="s">
        <v>199</v>
      </c>
      <c r="J29" s="6">
        <v>90</v>
      </c>
      <c r="K29" s="13">
        <f>J29*H29</f>
        <v>166.5</v>
      </c>
      <c r="O29" s="26"/>
    </row>
    <row r="30" spans="1:15" ht="12.75">
      <c r="A30" s="5">
        <v>28</v>
      </c>
      <c r="B30" s="31">
        <v>41328</v>
      </c>
      <c r="D30" s="6" t="s">
        <v>36</v>
      </c>
      <c r="E30" s="6" t="s">
        <v>200</v>
      </c>
      <c r="F30" s="6" t="s">
        <v>201</v>
      </c>
      <c r="G30" s="6" t="s">
        <v>202</v>
      </c>
      <c r="H30" s="21">
        <v>1.7</v>
      </c>
      <c r="I30" s="37" t="s">
        <v>203</v>
      </c>
      <c r="J30" s="6">
        <v>100</v>
      </c>
      <c r="K30" s="6">
        <v>170</v>
      </c>
      <c r="O30" s="26"/>
    </row>
    <row r="31" spans="1:15" ht="12.75" customHeight="1">
      <c r="A31" s="5">
        <v>29</v>
      </c>
      <c r="B31" s="31">
        <v>41328</v>
      </c>
      <c r="C31" s="6"/>
      <c r="D31" s="6" t="s">
        <v>8</v>
      </c>
      <c r="E31" s="6" t="s">
        <v>14</v>
      </c>
      <c r="F31" s="6" t="s">
        <v>204</v>
      </c>
      <c r="G31" s="6" t="s">
        <v>39</v>
      </c>
      <c r="H31" s="21">
        <v>1.62</v>
      </c>
      <c r="I31" s="38" t="s">
        <v>205</v>
      </c>
      <c r="J31" s="6">
        <v>100</v>
      </c>
      <c r="K31" s="6">
        <v>100</v>
      </c>
      <c r="O31" s="26"/>
    </row>
    <row r="32" spans="1:15" ht="12.75">
      <c r="A32" s="5">
        <v>30</v>
      </c>
      <c r="B32" s="31">
        <v>41328</v>
      </c>
      <c r="C32" s="6"/>
      <c r="D32" s="6" t="s">
        <v>8</v>
      </c>
      <c r="E32" s="10" t="s">
        <v>14</v>
      </c>
      <c r="F32" s="6" t="s">
        <v>206</v>
      </c>
      <c r="G32" s="6" t="s">
        <v>90</v>
      </c>
      <c r="H32" s="21">
        <v>1.9</v>
      </c>
      <c r="I32" s="36" t="s">
        <v>207</v>
      </c>
      <c r="J32" s="6">
        <v>90</v>
      </c>
      <c r="K32" s="6">
        <v>0</v>
      </c>
      <c r="O32" s="26"/>
    </row>
    <row r="33" spans="1:15" ht="12.75">
      <c r="A33" s="5">
        <v>31</v>
      </c>
      <c r="B33" s="31">
        <v>41329</v>
      </c>
      <c r="C33" s="6"/>
      <c r="D33" s="6" t="s">
        <v>8</v>
      </c>
      <c r="E33" s="10" t="s">
        <v>208</v>
      </c>
      <c r="F33" s="6" t="s">
        <v>209</v>
      </c>
      <c r="G33" s="6" t="s">
        <v>30</v>
      </c>
      <c r="H33" s="21">
        <v>1.65</v>
      </c>
      <c r="I33" s="36" t="s">
        <v>183</v>
      </c>
      <c r="J33" s="17">
        <v>100</v>
      </c>
      <c r="K33" s="6">
        <v>0</v>
      </c>
      <c r="O33" s="26"/>
    </row>
    <row r="34" spans="1:15" ht="12.75">
      <c r="A34" s="5">
        <v>32</v>
      </c>
      <c r="B34" s="31">
        <v>41329</v>
      </c>
      <c r="C34" s="6"/>
      <c r="D34" s="6" t="s">
        <v>8</v>
      </c>
      <c r="E34" s="10" t="s">
        <v>210</v>
      </c>
      <c r="F34" s="6" t="s">
        <v>211</v>
      </c>
      <c r="G34" s="6" t="s">
        <v>41</v>
      </c>
      <c r="H34" s="21">
        <v>2.1</v>
      </c>
      <c r="I34" s="36" t="s">
        <v>156</v>
      </c>
      <c r="J34" s="7">
        <v>80</v>
      </c>
      <c r="K34" s="6">
        <v>0</v>
      </c>
      <c r="O34" s="26"/>
    </row>
    <row r="35" spans="1:15" ht="12.75">
      <c r="A35" s="5">
        <v>33</v>
      </c>
      <c r="B35" s="31">
        <v>41330</v>
      </c>
      <c r="C35" s="6"/>
      <c r="D35" s="6" t="s">
        <v>8</v>
      </c>
      <c r="E35" s="10" t="s">
        <v>143</v>
      </c>
      <c r="F35" s="6" t="s">
        <v>212</v>
      </c>
      <c r="G35" s="6" t="s">
        <v>95</v>
      </c>
      <c r="H35" s="21">
        <v>1.65</v>
      </c>
      <c r="I35" s="38" t="s">
        <v>213</v>
      </c>
      <c r="J35" s="6">
        <v>100</v>
      </c>
      <c r="K35" s="6">
        <v>100</v>
      </c>
      <c r="O35" s="26"/>
    </row>
    <row r="36" spans="1:15" ht="12.75">
      <c r="A36" s="5">
        <v>34</v>
      </c>
      <c r="B36" s="31">
        <v>41331</v>
      </c>
      <c r="C36" s="6"/>
      <c r="D36" s="6" t="s">
        <v>8</v>
      </c>
      <c r="E36" s="10" t="s">
        <v>143</v>
      </c>
      <c r="F36" s="6" t="s">
        <v>214</v>
      </c>
      <c r="G36" s="6" t="s">
        <v>39</v>
      </c>
      <c r="H36" s="21">
        <v>1.65</v>
      </c>
      <c r="I36" s="36" t="s">
        <v>174</v>
      </c>
      <c r="J36" s="6">
        <v>100</v>
      </c>
      <c r="K36" s="6">
        <v>0</v>
      </c>
      <c r="O36" s="26"/>
    </row>
    <row r="37" spans="1:15" ht="12.75">
      <c r="A37" s="5">
        <v>35</v>
      </c>
      <c r="B37" s="31">
        <v>41332</v>
      </c>
      <c r="C37" s="6"/>
      <c r="D37" s="6" t="s">
        <v>8</v>
      </c>
      <c r="E37" s="10" t="s">
        <v>127</v>
      </c>
      <c r="F37" s="6" t="s">
        <v>215</v>
      </c>
      <c r="G37" s="6" t="s">
        <v>141</v>
      </c>
      <c r="H37" s="21">
        <v>1.8</v>
      </c>
      <c r="I37" s="36" t="s">
        <v>216</v>
      </c>
      <c r="J37" s="6">
        <v>80</v>
      </c>
      <c r="K37" s="6">
        <v>0</v>
      </c>
      <c r="O37" s="26"/>
    </row>
    <row r="38" spans="1:11" ht="12.75">
      <c r="A38" s="5">
        <v>36</v>
      </c>
      <c r="B38" s="31">
        <v>41332</v>
      </c>
      <c r="C38" s="6"/>
      <c r="D38" s="6" t="s">
        <v>8</v>
      </c>
      <c r="E38" s="10" t="s">
        <v>35</v>
      </c>
      <c r="F38" s="6" t="s">
        <v>217</v>
      </c>
      <c r="G38" s="6" t="s">
        <v>41</v>
      </c>
      <c r="H38" s="21">
        <v>1.67</v>
      </c>
      <c r="I38" s="37" t="s">
        <v>218</v>
      </c>
      <c r="J38" s="6">
        <v>100</v>
      </c>
      <c r="K38" s="6">
        <v>167</v>
      </c>
    </row>
    <row r="39" spans="1:11" ht="12.75">
      <c r="A39" s="5">
        <v>37</v>
      </c>
      <c r="B39" s="31">
        <v>41333</v>
      </c>
      <c r="C39" s="6"/>
      <c r="D39" s="6" t="s">
        <v>36</v>
      </c>
      <c r="E39" s="10" t="s">
        <v>219</v>
      </c>
      <c r="F39" s="6" t="s">
        <v>220</v>
      </c>
      <c r="G39" s="6" t="s">
        <v>221</v>
      </c>
      <c r="H39" s="21">
        <v>1.9</v>
      </c>
      <c r="I39" s="36" t="s">
        <v>222</v>
      </c>
      <c r="J39" s="6">
        <v>80</v>
      </c>
      <c r="K39" s="6">
        <v>0</v>
      </c>
    </row>
    <row r="40" spans="1:11" ht="12.75">
      <c r="A40" s="5">
        <v>38</v>
      </c>
      <c r="B40" s="31"/>
      <c r="C40" s="6"/>
      <c r="D40" s="6"/>
      <c r="E40" s="10"/>
      <c r="F40" s="6"/>
      <c r="G40" s="6"/>
      <c r="H40" s="21"/>
      <c r="I40" s="38"/>
      <c r="J40" s="6"/>
      <c r="K40" s="6"/>
    </row>
    <row r="41" spans="1:11" ht="12.75">
      <c r="A41" s="5">
        <v>39</v>
      </c>
      <c r="B41" s="31"/>
      <c r="C41" s="6"/>
      <c r="D41" s="6"/>
      <c r="E41" s="10"/>
      <c r="F41" s="6"/>
      <c r="G41" s="6"/>
      <c r="H41" s="21"/>
      <c r="I41" s="38"/>
      <c r="J41" s="6"/>
      <c r="K41" s="6"/>
    </row>
    <row r="42" spans="1:11" ht="12.75">
      <c r="A42" s="5">
        <v>40</v>
      </c>
      <c r="B42" s="31"/>
      <c r="C42" s="6"/>
      <c r="D42" s="6"/>
      <c r="E42" s="10"/>
      <c r="F42" s="6"/>
      <c r="G42" s="6"/>
      <c r="H42" s="21"/>
      <c r="I42" s="38"/>
      <c r="J42" s="6"/>
      <c r="K42" s="6"/>
    </row>
    <row r="43" spans="1:11" ht="14.25" customHeight="1">
      <c r="A43" s="5">
        <v>41</v>
      </c>
      <c r="B43" s="31"/>
      <c r="C43" s="6"/>
      <c r="D43" s="6"/>
      <c r="E43" s="10"/>
      <c r="F43" s="6"/>
      <c r="G43" s="6"/>
      <c r="H43" s="21"/>
      <c r="I43" s="38"/>
      <c r="J43" s="6"/>
      <c r="K43" s="6"/>
    </row>
    <row r="44" spans="1:11" ht="12.75">
      <c r="A44" s="5">
        <v>42</v>
      </c>
      <c r="B44" s="31"/>
      <c r="C44" s="6"/>
      <c r="D44" s="6"/>
      <c r="E44" s="10"/>
      <c r="F44" s="6"/>
      <c r="G44" s="6"/>
      <c r="H44" s="21"/>
      <c r="I44" s="38"/>
      <c r="J44" s="6"/>
      <c r="K44" s="6"/>
    </row>
    <row r="45" spans="1:11" ht="12.75">
      <c r="A45" s="5">
        <v>43</v>
      </c>
      <c r="B45" s="31"/>
      <c r="C45" s="6"/>
      <c r="D45" s="6"/>
      <c r="E45" s="10"/>
      <c r="F45" s="6"/>
      <c r="G45" s="6"/>
      <c r="H45" s="21"/>
      <c r="I45" s="38"/>
      <c r="J45" s="6"/>
      <c r="K45" s="6"/>
    </row>
    <row r="46" spans="1:11" ht="12.75">
      <c r="A46" s="5">
        <v>44</v>
      </c>
      <c r="B46" s="31"/>
      <c r="C46" s="6"/>
      <c r="D46" s="6"/>
      <c r="E46" s="10"/>
      <c r="F46" s="6"/>
      <c r="G46" s="6"/>
      <c r="H46" s="21"/>
      <c r="I46" s="38"/>
      <c r="J46" s="6"/>
      <c r="K46" s="6"/>
    </row>
    <row r="47" spans="1:11" ht="12.75">
      <c r="A47" s="5">
        <v>45</v>
      </c>
      <c r="B47" s="31"/>
      <c r="C47" s="6"/>
      <c r="D47" s="6"/>
      <c r="E47" s="10"/>
      <c r="F47" s="6"/>
      <c r="G47" s="6"/>
      <c r="H47" s="21"/>
      <c r="I47" s="38"/>
      <c r="J47" s="6"/>
      <c r="K47" s="6"/>
    </row>
    <row r="48" spans="1:11" ht="12.75">
      <c r="A48" s="5">
        <v>46</v>
      </c>
      <c r="B48" s="31"/>
      <c r="C48" s="6"/>
      <c r="D48" s="6"/>
      <c r="E48" s="10"/>
      <c r="F48" s="6"/>
      <c r="G48" s="6"/>
      <c r="H48" s="21"/>
      <c r="I48" s="38"/>
      <c r="J48" s="6"/>
      <c r="K48" s="6"/>
    </row>
    <row r="52" spans="3:13" ht="12.75">
      <c r="C52" s="48" t="s">
        <v>9</v>
      </c>
      <c r="D52" s="48"/>
      <c r="E52" s="1">
        <v>1000</v>
      </c>
      <c r="F52" s="2">
        <v>30000</v>
      </c>
      <c r="H52" s="49" t="s">
        <v>23</v>
      </c>
      <c r="I52" s="49"/>
      <c r="J52" s="6">
        <f>COUNT(B3:C34)</f>
        <v>32</v>
      </c>
      <c r="K52" s="51" t="s">
        <v>26</v>
      </c>
      <c r="L52" s="51"/>
      <c r="M52" s="21">
        <f>MAX(H3:H26)</f>
        <v>2.01</v>
      </c>
    </row>
    <row r="53" spans="3:13" ht="12.75">
      <c r="C53" s="48" t="s">
        <v>10</v>
      </c>
      <c r="D53" s="48"/>
      <c r="E53" s="8">
        <f>E52-SUM(J3:J39)+SUM(K3:K39)</f>
        <v>1088.9</v>
      </c>
      <c r="F53" s="14">
        <f>F52*E54/100+F52</f>
        <v>32667.000000000004</v>
      </c>
      <c r="H53" s="51" t="s">
        <v>24</v>
      </c>
      <c r="I53" s="51"/>
      <c r="J53" s="20">
        <f>J52-J54-J55</f>
        <v>18</v>
      </c>
      <c r="K53" s="51" t="s">
        <v>25</v>
      </c>
      <c r="L53" s="51"/>
      <c r="M53" s="21">
        <f>MIN(H3:H26)</f>
        <v>1.55</v>
      </c>
    </row>
    <row r="54" spans="3:13" ht="12.75">
      <c r="C54" s="48" t="s">
        <v>11</v>
      </c>
      <c r="D54" s="48"/>
      <c r="E54" s="9">
        <f>(E53-E52)/E52*100</f>
        <v>8.89000000000001</v>
      </c>
      <c r="F54" s="15">
        <f>E54</f>
        <v>8.89000000000001</v>
      </c>
      <c r="H54" s="52" t="s">
        <v>21</v>
      </c>
      <c r="I54" s="52"/>
      <c r="J54" s="18">
        <f>COUNTIF(K3:K33,0)</f>
        <v>10</v>
      </c>
      <c r="K54" s="51" t="s">
        <v>27</v>
      </c>
      <c r="L54" s="51"/>
      <c r="M54" s="21">
        <f>AVERAGE(H3:H27)</f>
        <v>1.7648</v>
      </c>
    </row>
    <row r="55" spans="3:10" ht="12.75">
      <c r="C55" s="16" t="s">
        <v>15</v>
      </c>
      <c r="D55" s="16"/>
      <c r="E55" s="16">
        <f>E53-E52</f>
        <v>88.90000000000009</v>
      </c>
      <c r="F55" s="16">
        <f>F53-F52</f>
        <v>2667.0000000000036</v>
      </c>
      <c r="H55" s="50" t="s">
        <v>22</v>
      </c>
      <c r="I55" s="50"/>
      <c r="J55" s="19">
        <v>4</v>
      </c>
    </row>
    <row r="56" ht="23.25">
      <c r="E56" s="25" t="s">
        <v>16</v>
      </c>
    </row>
    <row r="57" spans="2:6" ht="12.75">
      <c r="B57" s="47" t="s">
        <v>28</v>
      </c>
      <c r="C57" s="47"/>
      <c r="D57" s="47"/>
      <c r="E57" s="47"/>
      <c r="F57" s="47"/>
    </row>
    <row r="58" spans="7:11" ht="12.75">
      <c r="G58" s="24" t="s">
        <v>29</v>
      </c>
      <c r="H58" s="22"/>
      <c r="I58" s="2"/>
      <c r="J58" s="2"/>
      <c r="K58" s="2"/>
    </row>
    <row r="59" ht="12.75">
      <c r="J59" s="23" t="s">
        <v>40</v>
      </c>
    </row>
  </sheetData>
  <mergeCells count="12">
    <mergeCell ref="H55:I55"/>
    <mergeCell ref="B57:F57"/>
    <mergeCell ref="C53:D53"/>
    <mergeCell ref="H53:I53"/>
    <mergeCell ref="K53:L53"/>
    <mergeCell ref="C54:D54"/>
    <mergeCell ref="H54:I54"/>
    <mergeCell ref="K54:L54"/>
    <mergeCell ref="A1:I1"/>
    <mergeCell ref="C52:D52"/>
    <mergeCell ref="H52:I52"/>
    <mergeCell ref="K52:L52"/>
  </mergeCells>
  <hyperlinks>
    <hyperlink ref="J5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85" zoomScaleNormal="85" workbookViewId="0" topLeftCell="A6">
      <selection activeCell="G67" sqref="A1:IV16384"/>
    </sheetView>
  </sheetViews>
  <sheetFormatPr defaultColWidth="9.140625" defaultRowHeight="12.75"/>
  <cols>
    <col min="1" max="1" width="6.57421875" style="0" customWidth="1"/>
    <col min="2" max="2" width="11.28125" style="0" customWidth="1"/>
    <col min="3" max="3" width="8.28125" style="0" hidden="1" customWidth="1"/>
    <col min="4" max="4" width="10.57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  <col min="15" max="15" width="16.28125" style="0" customWidth="1"/>
  </cols>
  <sheetData>
    <row r="1" spans="1:11" ht="13.5" thickBot="1">
      <c r="A1" s="47" t="s">
        <v>224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41306.989583333336</v>
      </c>
      <c r="D3" s="6" t="s">
        <v>8</v>
      </c>
      <c r="E3" s="10" t="s">
        <v>143</v>
      </c>
      <c r="F3" s="6" t="s">
        <v>140</v>
      </c>
      <c r="G3" s="6" t="s">
        <v>141</v>
      </c>
      <c r="H3" s="35">
        <v>1.75</v>
      </c>
      <c r="I3" s="36" t="s">
        <v>149</v>
      </c>
      <c r="J3" s="13">
        <v>90</v>
      </c>
      <c r="K3" s="13">
        <v>0</v>
      </c>
      <c r="L3" s="6"/>
    </row>
    <row r="4" spans="1:12" ht="12.75">
      <c r="A4" s="5">
        <v>2</v>
      </c>
      <c r="B4" s="31">
        <v>41307.895833333336</v>
      </c>
      <c r="D4" s="6" t="s">
        <v>8</v>
      </c>
      <c r="E4" s="6" t="s">
        <v>13</v>
      </c>
      <c r="F4" s="6" t="s">
        <v>139</v>
      </c>
      <c r="G4" s="6" t="s">
        <v>33</v>
      </c>
      <c r="H4" s="35">
        <v>1.6</v>
      </c>
      <c r="I4" s="37" t="s">
        <v>150</v>
      </c>
      <c r="J4" s="13">
        <v>100</v>
      </c>
      <c r="K4" s="13">
        <f>J4*H4</f>
        <v>160</v>
      </c>
      <c r="L4" s="6"/>
    </row>
    <row r="5" spans="1:15" ht="12.75">
      <c r="A5" s="5">
        <v>3</v>
      </c>
      <c r="B5" s="31">
        <v>41308.854166666664</v>
      </c>
      <c r="D5" s="6" t="s">
        <v>8</v>
      </c>
      <c r="E5" s="10" t="s">
        <v>34</v>
      </c>
      <c r="F5" s="6" t="s">
        <v>138</v>
      </c>
      <c r="G5" s="6" t="s">
        <v>39</v>
      </c>
      <c r="H5" s="35">
        <v>1.6</v>
      </c>
      <c r="I5" s="37" t="s">
        <v>151</v>
      </c>
      <c r="J5" s="13">
        <v>100</v>
      </c>
      <c r="K5" s="13">
        <f>J5*H5</f>
        <v>160</v>
      </c>
      <c r="L5" s="6"/>
      <c r="O5" s="26"/>
    </row>
    <row r="6" spans="1:15" ht="12.75">
      <c r="A6" s="5">
        <v>4</v>
      </c>
      <c r="B6" s="31">
        <v>41308.989583333336</v>
      </c>
      <c r="D6" s="6" t="s">
        <v>8</v>
      </c>
      <c r="E6" s="10" t="s">
        <v>143</v>
      </c>
      <c r="F6" s="6" t="s">
        <v>137</v>
      </c>
      <c r="G6" s="6" t="s">
        <v>38</v>
      </c>
      <c r="H6" s="35">
        <v>1.65</v>
      </c>
      <c r="I6" s="37" t="s">
        <v>152</v>
      </c>
      <c r="J6" s="13">
        <v>100</v>
      </c>
      <c r="K6" s="13">
        <f>J6*H6</f>
        <v>165</v>
      </c>
      <c r="L6" s="6"/>
      <c r="O6" s="26"/>
    </row>
    <row r="7" spans="1:15" ht="12.75">
      <c r="A7" s="5">
        <v>5</v>
      </c>
      <c r="B7" s="31">
        <v>41311.9375</v>
      </c>
      <c r="D7" s="6" t="s">
        <v>8</v>
      </c>
      <c r="E7" s="6" t="s">
        <v>123</v>
      </c>
      <c r="F7" s="6" t="s">
        <v>136</v>
      </c>
      <c r="G7" s="6" t="s">
        <v>33</v>
      </c>
      <c r="H7" s="35">
        <v>2</v>
      </c>
      <c r="I7" s="36" t="s">
        <v>156</v>
      </c>
      <c r="J7" s="13">
        <v>80</v>
      </c>
      <c r="K7" s="13">
        <v>0</v>
      </c>
      <c r="L7" s="6"/>
      <c r="O7" s="26"/>
    </row>
    <row r="8" spans="1:15" ht="14.25" customHeight="1">
      <c r="A8" s="5">
        <v>6</v>
      </c>
      <c r="B8" s="31">
        <v>41311.979166666664</v>
      </c>
      <c r="D8" s="6" t="s">
        <v>8</v>
      </c>
      <c r="E8" s="6" t="s">
        <v>142</v>
      </c>
      <c r="F8" s="6" t="s">
        <v>135</v>
      </c>
      <c r="G8" s="6" t="s">
        <v>41</v>
      </c>
      <c r="H8" s="35">
        <v>1.7</v>
      </c>
      <c r="I8" s="37" t="s">
        <v>153</v>
      </c>
      <c r="J8" s="13">
        <v>90</v>
      </c>
      <c r="K8" s="13">
        <f>J8*H8</f>
        <v>153</v>
      </c>
      <c r="L8" s="6"/>
      <c r="O8" s="26"/>
    </row>
    <row r="9" spans="1:15" ht="12.75">
      <c r="A9" s="5">
        <v>7</v>
      </c>
      <c r="B9" s="31">
        <v>41314.791666666664</v>
      </c>
      <c r="D9" s="6" t="s">
        <v>121</v>
      </c>
      <c r="E9" s="6" t="s">
        <v>129</v>
      </c>
      <c r="F9" s="6" t="s">
        <v>133</v>
      </c>
      <c r="G9" s="6" t="s">
        <v>134</v>
      </c>
      <c r="H9" s="35">
        <v>1.6</v>
      </c>
      <c r="I9" s="37" t="s">
        <v>154</v>
      </c>
      <c r="J9" s="13">
        <v>100</v>
      </c>
      <c r="K9" s="13">
        <v>160</v>
      </c>
      <c r="L9" s="6"/>
      <c r="O9" s="26"/>
    </row>
    <row r="10" spans="1:15" ht="12.75">
      <c r="A10" s="5">
        <v>8</v>
      </c>
      <c r="B10" s="31">
        <v>41314.875</v>
      </c>
      <c r="D10" s="6" t="s">
        <v>8</v>
      </c>
      <c r="E10" s="6" t="s">
        <v>14</v>
      </c>
      <c r="F10" s="6" t="s">
        <v>132</v>
      </c>
      <c r="G10" s="6" t="s">
        <v>39</v>
      </c>
      <c r="H10" s="35">
        <v>1.8</v>
      </c>
      <c r="I10" s="37" t="s">
        <v>150</v>
      </c>
      <c r="J10" s="13">
        <v>90</v>
      </c>
      <c r="K10" s="13">
        <f>J10*H10</f>
        <v>162</v>
      </c>
      <c r="L10" s="6"/>
      <c r="O10" s="26"/>
    </row>
    <row r="11" spans="1:15" ht="12.75">
      <c r="A11" s="5">
        <v>9</v>
      </c>
      <c r="B11" s="31">
        <v>41315.833333333336</v>
      </c>
      <c r="D11" s="6" t="s">
        <v>8</v>
      </c>
      <c r="E11" s="6" t="s">
        <v>13</v>
      </c>
      <c r="F11" s="6" t="s">
        <v>130</v>
      </c>
      <c r="G11" s="6" t="s">
        <v>131</v>
      </c>
      <c r="H11" s="35">
        <v>1.8</v>
      </c>
      <c r="I11" s="37" t="s">
        <v>155</v>
      </c>
      <c r="J11" s="13">
        <v>90</v>
      </c>
      <c r="K11" s="13">
        <f>J11*H11</f>
        <v>162</v>
      </c>
      <c r="L11" s="6"/>
      <c r="O11" s="26"/>
    </row>
    <row r="12" spans="1:15" ht="12.75" customHeight="1">
      <c r="A12" s="5">
        <v>10</v>
      </c>
      <c r="B12" s="31">
        <v>41317</v>
      </c>
      <c r="C12" s="6"/>
      <c r="D12" s="6" t="s">
        <v>145</v>
      </c>
      <c r="E12" s="6" t="s">
        <v>146</v>
      </c>
      <c r="F12" s="10" t="s">
        <v>144</v>
      </c>
      <c r="G12" s="6" t="s">
        <v>147</v>
      </c>
      <c r="H12" s="35">
        <v>1.9</v>
      </c>
      <c r="I12" s="34" t="s">
        <v>148</v>
      </c>
      <c r="J12" s="13">
        <v>90</v>
      </c>
      <c r="K12" s="13">
        <f>J12*H12</f>
        <v>171</v>
      </c>
      <c r="L12" s="6"/>
      <c r="O12" s="26"/>
    </row>
    <row r="13" spans="1:15" ht="12.75" customHeight="1">
      <c r="A13" s="5">
        <v>11</v>
      </c>
      <c r="B13" s="31">
        <v>41317</v>
      </c>
      <c r="C13" s="6"/>
      <c r="D13" s="6" t="s">
        <v>8</v>
      </c>
      <c r="E13" s="6" t="s">
        <v>157</v>
      </c>
      <c r="F13" s="6" t="s">
        <v>158</v>
      </c>
      <c r="G13" s="6" t="s">
        <v>30</v>
      </c>
      <c r="H13" s="35">
        <v>1.91</v>
      </c>
      <c r="I13" s="37" t="s">
        <v>159</v>
      </c>
      <c r="J13" s="13">
        <v>90</v>
      </c>
      <c r="K13" s="13">
        <f>J13*H13</f>
        <v>171.9</v>
      </c>
      <c r="L13" s="6"/>
      <c r="O13" s="26"/>
    </row>
    <row r="14" spans="1:15" ht="12.75" customHeight="1">
      <c r="A14" s="5">
        <v>12</v>
      </c>
      <c r="B14" s="31">
        <v>41317</v>
      </c>
      <c r="C14" s="6"/>
      <c r="D14" s="6" t="s">
        <v>8</v>
      </c>
      <c r="E14" s="6" t="s">
        <v>157</v>
      </c>
      <c r="F14" s="6" t="s">
        <v>160</v>
      </c>
      <c r="G14" s="6" t="s">
        <v>161</v>
      </c>
      <c r="H14" s="35">
        <v>1.73</v>
      </c>
      <c r="I14" s="36" t="s">
        <v>162</v>
      </c>
      <c r="J14" s="13">
        <v>90</v>
      </c>
      <c r="K14" s="6">
        <v>0</v>
      </c>
      <c r="L14" s="6"/>
      <c r="O14" s="26"/>
    </row>
    <row r="15" spans="1:15" ht="12.75" customHeight="1">
      <c r="A15" s="5">
        <v>13</v>
      </c>
      <c r="B15" s="31">
        <v>41318</v>
      </c>
      <c r="C15" s="17"/>
      <c r="D15" s="6" t="s">
        <v>165</v>
      </c>
      <c r="E15" s="10" t="s">
        <v>164</v>
      </c>
      <c r="F15" s="6" t="s">
        <v>163</v>
      </c>
      <c r="G15" s="6" t="s">
        <v>166</v>
      </c>
      <c r="H15" s="35">
        <v>1.75</v>
      </c>
      <c r="I15" s="37" t="s">
        <v>167</v>
      </c>
      <c r="J15" s="17">
        <v>90</v>
      </c>
      <c r="K15" s="13">
        <f>J15*H15</f>
        <v>157.5</v>
      </c>
      <c r="L15" s="6"/>
      <c r="O15" s="26"/>
    </row>
    <row r="16" spans="1:15" ht="12.75" customHeight="1">
      <c r="A16" s="5">
        <v>14</v>
      </c>
      <c r="B16" s="31">
        <v>41318</v>
      </c>
      <c r="C16" s="17"/>
      <c r="D16" s="6" t="s">
        <v>8</v>
      </c>
      <c r="E16" s="6" t="s">
        <v>157</v>
      </c>
      <c r="F16" s="6" t="s">
        <v>168</v>
      </c>
      <c r="G16" s="35" t="s">
        <v>39</v>
      </c>
      <c r="H16" s="35">
        <v>1.85</v>
      </c>
      <c r="I16" s="38" t="s">
        <v>169</v>
      </c>
      <c r="J16" s="13">
        <v>90</v>
      </c>
      <c r="K16" s="13">
        <v>90</v>
      </c>
      <c r="L16" s="6"/>
      <c r="O16" s="26"/>
    </row>
    <row r="17" spans="1:15" ht="15" customHeight="1">
      <c r="A17" s="5">
        <v>15</v>
      </c>
      <c r="B17" s="31">
        <v>41319</v>
      </c>
      <c r="C17" s="11"/>
      <c r="D17" s="6" t="s">
        <v>8</v>
      </c>
      <c r="E17" s="10" t="s">
        <v>170</v>
      </c>
      <c r="F17" s="6" t="s">
        <v>171</v>
      </c>
      <c r="G17" s="6" t="s">
        <v>12</v>
      </c>
      <c r="H17" s="35">
        <v>1.65</v>
      </c>
      <c r="I17" s="37" t="s">
        <v>155</v>
      </c>
      <c r="J17" s="13">
        <v>100</v>
      </c>
      <c r="K17" s="13">
        <v>165</v>
      </c>
      <c r="L17" s="6"/>
      <c r="O17" s="26"/>
    </row>
    <row r="18" spans="1:15" ht="15" customHeight="1">
      <c r="A18" s="5">
        <v>16</v>
      </c>
      <c r="B18" s="31">
        <v>41319</v>
      </c>
      <c r="C18" s="11"/>
      <c r="D18" s="6" t="s">
        <v>8</v>
      </c>
      <c r="E18" s="10" t="s">
        <v>170</v>
      </c>
      <c r="F18" s="6" t="s">
        <v>172</v>
      </c>
      <c r="G18" s="6" t="s">
        <v>37</v>
      </c>
      <c r="H18" s="21">
        <v>1.67</v>
      </c>
      <c r="I18" s="37" t="s">
        <v>156</v>
      </c>
      <c r="J18" s="13">
        <v>100</v>
      </c>
      <c r="K18" s="13">
        <v>167</v>
      </c>
      <c r="L18" s="6"/>
      <c r="O18" s="26"/>
    </row>
    <row r="19" spans="1:15" ht="15" customHeight="1">
      <c r="A19" s="5">
        <v>17</v>
      </c>
      <c r="B19" s="31">
        <v>41320</v>
      </c>
      <c r="C19" s="11"/>
      <c r="D19" s="6" t="s">
        <v>8</v>
      </c>
      <c r="E19" s="6" t="s">
        <v>143</v>
      </c>
      <c r="F19" s="6" t="s">
        <v>173</v>
      </c>
      <c r="G19" s="6" t="s">
        <v>37</v>
      </c>
      <c r="H19" s="21">
        <v>1.95</v>
      </c>
      <c r="I19" s="36" t="s">
        <v>174</v>
      </c>
      <c r="J19" s="13">
        <v>80</v>
      </c>
      <c r="K19" s="6">
        <v>0</v>
      </c>
      <c r="L19" s="6"/>
      <c r="O19" s="26"/>
    </row>
    <row r="20" spans="1:15" ht="15" customHeight="1">
      <c r="A20" s="5">
        <v>18</v>
      </c>
      <c r="B20" s="31">
        <v>41321</v>
      </c>
      <c r="C20" s="12"/>
      <c r="D20" s="6" t="s">
        <v>8</v>
      </c>
      <c r="E20" s="17" t="s">
        <v>34</v>
      </c>
      <c r="F20" s="6" t="s">
        <v>175</v>
      </c>
      <c r="G20" s="6" t="s">
        <v>107</v>
      </c>
      <c r="H20" s="21">
        <v>1.8</v>
      </c>
      <c r="I20" s="36" t="s">
        <v>176</v>
      </c>
      <c r="J20" s="13">
        <v>90</v>
      </c>
      <c r="K20" s="13">
        <v>0</v>
      </c>
      <c r="L20" s="6"/>
      <c r="O20" s="26"/>
    </row>
    <row r="21" spans="1:15" ht="15" customHeight="1">
      <c r="A21" s="5">
        <v>19</v>
      </c>
      <c r="B21" s="31">
        <v>41321</v>
      </c>
      <c r="C21" s="12"/>
      <c r="D21" s="6" t="s">
        <v>8</v>
      </c>
      <c r="E21" s="17" t="s">
        <v>177</v>
      </c>
      <c r="F21" s="6" t="s">
        <v>178</v>
      </c>
      <c r="G21" s="6" t="s">
        <v>179</v>
      </c>
      <c r="H21" s="21">
        <v>1.7</v>
      </c>
      <c r="I21" s="36" t="s">
        <v>176</v>
      </c>
      <c r="J21" s="13">
        <v>80</v>
      </c>
      <c r="K21" s="6">
        <v>0</v>
      </c>
      <c r="L21" s="6"/>
      <c r="O21" s="26"/>
    </row>
    <row r="22" spans="1:15" ht="12.75">
      <c r="A22" s="5">
        <v>20</v>
      </c>
      <c r="B22" s="31">
        <v>41322</v>
      </c>
      <c r="C22" s="12"/>
      <c r="D22" s="6" t="s">
        <v>8</v>
      </c>
      <c r="E22" s="6" t="s">
        <v>13</v>
      </c>
      <c r="F22" s="6" t="s">
        <v>180</v>
      </c>
      <c r="G22" s="6" t="s">
        <v>77</v>
      </c>
      <c r="H22" s="21">
        <v>2.01</v>
      </c>
      <c r="I22" s="36" t="s">
        <v>181</v>
      </c>
      <c r="J22" s="13">
        <v>80</v>
      </c>
      <c r="K22" s="6">
        <v>0</v>
      </c>
      <c r="L22" s="6"/>
      <c r="O22" s="26"/>
    </row>
    <row r="23" spans="1:15" ht="12.75">
      <c r="A23" s="5">
        <v>21</v>
      </c>
      <c r="B23" s="31">
        <v>41322</v>
      </c>
      <c r="C23" s="12"/>
      <c r="D23" s="6" t="s">
        <v>8</v>
      </c>
      <c r="E23" s="10" t="s">
        <v>14</v>
      </c>
      <c r="F23" s="6" t="s">
        <v>182</v>
      </c>
      <c r="G23" s="6" t="s">
        <v>134</v>
      </c>
      <c r="H23" s="21">
        <v>1.75</v>
      </c>
      <c r="I23" s="37" t="s">
        <v>183</v>
      </c>
      <c r="J23" s="13">
        <v>90</v>
      </c>
      <c r="K23" s="13">
        <f>J23*H23</f>
        <v>157.5</v>
      </c>
      <c r="L23" s="6"/>
      <c r="O23" s="26"/>
    </row>
    <row r="24" spans="1:19" ht="12.75">
      <c r="A24" s="5">
        <v>22</v>
      </c>
      <c r="B24" s="31">
        <v>41324</v>
      </c>
      <c r="C24" s="12"/>
      <c r="D24" s="6" t="s">
        <v>8</v>
      </c>
      <c r="E24" s="6" t="s">
        <v>157</v>
      </c>
      <c r="F24" s="6" t="s">
        <v>184</v>
      </c>
      <c r="G24" s="6" t="s">
        <v>39</v>
      </c>
      <c r="H24" s="21">
        <v>1.55</v>
      </c>
      <c r="I24" s="37" t="s">
        <v>185</v>
      </c>
      <c r="J24" s="13">
        <v>100</v>
      </c>
      <c r="K24" s="13">
        <v>155</v>
      </c>
      <c r="L24" s="6"/>
      <c r="O24" s="26"/>
      <c r="R24" s="27"/>
      <c r="S24" s="28"/>
    </row>
    <row r="25" spans="1:15" ht="12.75">
      <c r="A25" s="5">
        <v>23</v>
      </c>
      <c r="B25" s="31">
        <v>41325</v>
      </c>
      <c r="C25" s="6"/>
      <c r="D25" s="6" t="s">
        <v>36</v>
      </c>
      <c r="E25" s="10" t="s">
        <v>186</v>
      </c>
      <c r="F25" s="6" t="s">
        <v>187</v>
      </c>
      <c r="G25" s="6" t="s">
        <v>188</v>
      </c>
      <c r="H25" s="21">
        <v>1.9</v>
      </c>
      <c r="I25" s="37" t="s">
        <v>189</v>
      </c>
      <c r="J25" s="13">
        <v>90</v>
      </c>
      <c r="K25" s="13">
        <f>J25*H25</f>
        <v>171</v>
      </c>
      <c r="L25" s="6"/>
      <c r="O25" s="26"/>
    </row>
    <row r="26" spans="1:15" ht="12.75">
      <c r="A26" s="5">
        <v>24</v>
      </c>
      <c r="B26" s="31">
        <v>41325</v>
      </c>
      <c r="C26" s="6"/>
      <c r="D26" s="6" t="s">
        <v>8</v>
      </c>
      <c r="E26" s="10" t="s">
        <v>157</v>
      </c>
      <c r="F26" s="6" t="s">
        <v>190</v>
      </c>
      <c r="G26" s="6" t="s">
        <v>12</v>
      </c>
      <c r="H26" s="21">
        <v>1.65</v>
      </c>
      <c r="I26" s="39" t="s">
        <v>156</v>
      </c>
      <c r="J26" s="13">
        <v>100</v>
      </c>
      <c r="K26" s="13">
        <v>100</v>
      </c>
      <c r="L26" s="6"/>
      <c r="O26" s="26"/>
    </row>
    <row r="27" spans="1:15" ht="12.75">
      <c r="A27" s="5">
        <v>25</v>
      </c>
      <c r="B27" s="31">
        <v>41326</v>
      </c>
      <c r="C27" s="6"/>
      <c r="D27" s="6" t="s">
        <v>8</v>
      </c>
      <c r="E27" s="10" t="s">
        <v>170</v>
      </c>
      <c r="F27" s="6" t="s">
        <v>191</v>
      </c>
      <c r="G27" s="6" t="s">
        <v>12</v>
      </c>
      <c r="H27" s="21">
        <v>1.85</v>
      </c>
      <c r="I27" s="36" t="s">
        <v>192</v>
      </c>
      <c r="J27" s="13">
        <v>90</v>
      </c>
      <c r="K27" s="6">
        <v>0</v>
      </c>
      <c r="O27" s="26"/>
    </row>
    <row r="28" spans="1:15" ht="12.75">
      <c r="A28" s="5">
        <v>26</v>
      </c>
      <c r="B28" s="31">
        <v>41326</v>
      </c>
      <c r="C28" s="6"/>
      <c r="D28" s="6" t="s">
        <v>165</v>
      </c>
      <c r="E28" s="6" t="s">
        <v>193</v>
      </c>
      <c r="F28" s="6" t="s">
        <v>194</v>
      </c>
      <c r="G28" s="6" t="s">
        <v>195</v>
      </c>
      <c r="H28" s="21">
        <v>1.75</v>
      </c>
      <c r="I28" s="37" t="s">
        <v>196</v>
      </c>
      <c r="J28" s="6">
        <v>90</v>
      </c>
      <c r="K28" s="13">
        <f>J28*H28</f>
        <v>157.5</v>
      </c>
      <c r="O28" s="26"/>
    </row>
    <row r="29" spans="1:15" ht="12.75">
      <c r="A29" s="5">
        <v>27</v>
      </c>
      <c r="B29" s="31">
        <v>41327</v>
      </c>
      <c r="C29" s="6"/>
      <c r="D29" s="6" t="s">
        <v>165</v>
      </c>
      <c r="E29" s="6" t="s">
        <v>193</v>
      </c>
      <c r="F29" s="6" t="s">
        <v>197</v>
      </c>
      <c r="G29" s="6" t="s">
        <v>198</v>
      </c>
      <c r="H29" s="21">
        <v>1.85</v>
      </c>
      <c r="I29" s="37" t="s">
        <v>199</v>
      </c>
      <c r="J29" s="6">
        <v>90</v>
      </c>
      <c r="K29" s="13">
        <f>J29*H29</f>
        <v>166.5</v>
      </c>
      <c r="O29" s="26"/>
    </row>
    <row r="30" spans="1:15" ht="12.75">
      <c r="A30" s="5">
        <v>28</v>
      </c>
      <c r="B30" s="31">
        <v>41328</v>
      </c>
      <c r="D30" s="6" t="s">
        <v>36</v>
      </c>
      <c r="E30" s="6" t="s">
        <v>200</v>
      </c>
      <c r="F30" s="6" t="s">
        <v>201</v>
      </c>
      <c r="G30" s="6" t="s">
        <v>202</v>
      </c>
      <c r="H30" s="21">
        <v>1.7</v>
      </c>
      <c r="I30" s="37" t="s">
        <v>203</v>
      </c>
      <c r="J30" s="6">
        <v>100</v>
      </c>
      <c r="K30" s="6">
        <v>170</v>
      </c>
      <c r="O30" s="26"/>
    </row>
    <row r="31" spans="1:15" ht="12.75" customHeight="1">
      <c r="A31" s="5">
        <v>29</v>
      </c>
      <c r="B31" s="31">
        <v>41328</v>
      </c>
      <c r="C31" s="6"/>
      <c r="D31" s="6" t="s">
        <v>8</v>
      </c>
      <c r="E31" s="6" t="s">
        <v>14</v>
      </c>
      <c r="F31" s="6" t="s">
        <v>204</v>
      </c>
      <c r="G31" s="6" t="s">
        <v>39</v>
      </c>
      <c r="H31" s="21">
        <v>1.62</v>
      </c>
      <c r="I31" s="38" t="s">
        <v>205</v>
      </c>
      <c r="J31" s="6">
        <v>100</v>
      </c>
      <c r="K31" s="6">
        <v>100</v>
      </c>
      <c r="O31" s="26"/>
    </row>
    <row r="32" spans="1:15" ht="12.75">
      <c r="A32" s="5">
        <v>30</v>
      </c>
      <c r="B32" s="31">
        <v>41328</v>
      </c>
      <c r="C32" s="6"/>
      <c r="D32" s="6" t="s">
        <v>8</v>
      </c>
      <c r="E32" s="10" t="s">
        <v>14</v>
      </c>
      <c r="F32" s="6" t="s">
        <v>206</v>
      </c>
      <c r="G32" s="6" t="s">
        <v>90</v>
      </c>
      <c r="H32" s="21">
        <v>1.9</v>
      </c>
      <c r="I32" s="36" t="s">
        <v>207</v>
      </c>
      <c r="J32" s="6">
        <v>90</v>
      </c>
      <c r="K32" s="6">
        <v>0</v>
      </c>
      <c r="O32" s="26"/>
    </row>
    <row r="33" spans="1:15" ht="12.75">
      <c r="A33" s="5">
        <v>31</v>
      </c>
      <c r="B33" s="31">
        <v>41329</v>
      </c>
      <c r="C33" s="6"/>
      <c r="D33" s="6" t="s">
        <v>8</v>
      </c>
      <c r="E33" s="10" t="s">
        <v>208</v>
      </c>
      <c r="F33" s="6" t="s">
        <v>209</v>
      </c>
      <c r="G33" s="6" t="s">
        <v>30</v>
      </c>
      <c r="H33" s="21">
        <v>1.65</v>
      </c>
      <c r="I33" s="36" t="s">
        <v>183</v>
      </c>
      <c r="J33" s="17">
        <v>100</v>
      </c>
      <c r="K33" s="6">
        <v>0</v>
      </c>
      <c r="O33" s="26"/>
    </row>
    <row r="34" spans="1:15" ht="12.75">
      <c r="A34" s="5">
        <v>32</v>
      </c>
      <c r="B34" s="31">
        <v>41329</v>
      </c>
      <c r="C34" s="6"/>
      <c r="D34" s="6" t="s">
        <v>8</v>
      </c>
      <c r="E34" s="10" t="s">
        <v>210</v>
      </c>
      <c r="F34" s="6" t="s">
        <v>211</v>
      </c>
      <c r="G34" s="6" t="s">
        <v>41</v>
      </c>
      <c r="H34" s="21">
        <v>2.1</v>
      </c>
      <c r="I34" s="36" t="s">
        <v>156</v>
      </c>
      <c r="J34" s="7">
        <v>80</v>
      </c>
      <c r="K34" s="6">
        <v>0</v>
      </c>
      <c r="O34" s="26"/>
    </row>
    <row r="35" spans="1:15" ht="12.75">
      <c r="A35" s="5">
        <v>33</v>
      </c>
      <c r="B35" s="31">
        <v>41330</v>
      </c>
      <c r="C35" s="6"/>
      <c r="D35" s="6" t="s">
        <v>8</v>
      </c>
      <c r="E35" s="10" t="s">
        <v>143</v>
      </c>
      <c r="F35" s="6" t="s">
        <v>212</v>
      </c>
      <c r="G35" s="6" t="s">
        <v>95</v>
      </c>
      <c r="H35" s="21">
        <v>1.65</v>
      </c>
      <c r="I35" s="38" t="s">
        <v>213</v>
      </c>
      <c r="J35" s="6">
        <v>100</v>
      </c>
      <c r="K35" s="6">
        <v>100</v>
      </c>
      <c r="O35" s="26"/>
    </row>
    <row r="36" spans="1:15" ht="12.75">
      <c r="A36" s="5">
        <v>34</v>
      </c>
      <c r="B36" s="31">
        <v>41331</v>
      </c>
      <c r="C36" s="6"/>
      <c r="D36" s="6" t="s">
        <v>8</v>
      </c>
      <c r="E36" s="10" t="s">
        <v>143</v>
      </c>
      <c r="F36" s="6" t="s">
        <v>214</v>
      </c>
      <c r="G36" s="6" t="s">
        <v>39</v>
      </c>
      <c r="H36" s="21">
        <v>1.65</v>
      </c>
      <c r="I36" s="36" t="s">
        <v>174</v>
      </c>
      <c r="J36" s="6">
        <v>100</v>
      </c>
      <c r="K36" s="6">
        <v>0</v>
      </c>
      <c r="O36" s="26"/>
    </row>
    <row r="37" spans="1:15" ht="12.75">
      <c r="A37" s="5">
        <v>35</v>
      </c>
      <c r="B37" s="31">
        <v>41332</v>
      </c>
      <c r="C37" s="6"/>
      <c r="D37" s="6" t="s">
        <v>8</v>
      </c>
      <c r="E37" s="10" t="s">
        <v>127</v>
      </c>
      <c r="F37" s="6" t="s">
        <v>215</v>
      </c>
      <c r="G37" s="6" t="s">
        <v>141</v>
      </c>
      <c r="H37" s="21">
        <v>1.8</v>
      </c>
      <c r="I37" s="36" t="s">
        <v>216</v>
      </c>
      <c r="J37" s="6">
        <v>80</v>
      </c>
      <c r="K37" s="6">
        <v>0</v>
      </c>
      <c r="O37" s="26"/>
    </row>
    <row r="38" spans="1:11" ht="12.75">
      <c r="A38" s="5">
        <v>36</v>
      </c>
      <c r="B38" s="31">
        <v>41332</v>
      </c>
      <c r="C38" s="6"/>
      <c r="D38" s="6" t="s">
        <v>8</v>
      </c>
      <c r="E38" s="10" t="s">
        <v>35</v>
      </c>
      <c r="F38" s="6" t="s">
        <v>217</v>
      </c>
      <c r="G38" s="6" t="s">
        <v>41</v>
      </c>
      <c r="H38" s="21">
        <v>1.67</v>
      </c>
      <c r="I38" s="37" t="s">
        <v>218</v>
      </c>
      <c r="J38" s="6">
        <v>100</v>
      </c>
      <c r="K38" s="6">
        <v>167</v>
      </c>
    </row>
    <row r="39" spans="1:11" ht="12.75">
      <c r="A39" s="5">
        <v>37</v>
      </c>
      <c r="B39" s="31">
        <v>41333</v>
      </c>
      <c r="C39" s="6"/>
      <c r="D39" s="6" t="s">
        <v>36</v>
      </c>
      <c r="E39" s="10" t="s">
        <v>219</v>
      </c>
      <c r="F39" s="6" t="s">
        <v>220</v>
      </c>
      <c r="G39" s="6" t="s">
        <v>221</v>
      </c>
      <c r="H39" s="21">
        <v>1.9</v>
      </c>
      <c r="I39" s="36" t="s">
        <v>222</v>
      </c>
      <c r="J39" s="6">
        <v>80</v>
      </c>
      <c r="K39" s="6">
        <v>0</v>
      </c>
    </row>
    <row r="40" spans="1:11" ht="12.75">
      <c r="A40" s="5">
        <v>38</v>
      </c>
      <c r="B40" s="31"/>
      <c r="C40" s="6"/>
      <c r="D40" s="6"/>
      <c r="E40" s="10"/>
      <c r="F40" s="6"/>
      <c r="G40" s="6"/>
      <c r="H40" s="21"/>
      <c r="I40" s="38"/>
      <c r="J40" s="6"/>
      <c r="K40" s="6"/>
    </row>
    <row r="41" spans="1:11" ht="12.75">
      <c r="A41" s="5">
        <v>39</v>
      </c>
      <c r="B41" s="31"/>
      <c r="C41" s="6"/>
      <c r="D41" s="6"/>
      <c r="E41" s="10"/>
      <c r="F41" s="6"/>
      <c r="G41" s="6"/>
      <c r="H41" s="21"/>
      <c r="I41" s="38"/>
      <c r="J41" s="6"/>
      <c r="K41" s="6"/>
    </row>
    <row r="42" spans="1:11" ht="12.75">
      <c r="A42" s="5"/>
      <c r="B42" s="31"/>
      <c r="C42" s="6"/>
      <c r="D42" s="6"/>
      <c r="E42" s="10"/>
      <c r="F42" s="6"/>
      <c r="G42" s="6"/>
      <c r="H42" s="21"/>
      <c r="I42" s="38"/>
      <c r="J42" s="6"/>
      <c r="K42" s="6"/>
    </row>
    <row r="43" spans="2:11" ht="14.25" customHeight="1">
      <c r="B43" s="31"/>
      <c r="C43" s="6"/>
      <c r="D43" s="6"/>
      <c r="E43" s="10"/>
      <c r="F43" s="6"/>
      <c r="G43" s="6"/>
      <c r="H43" s="21"/>
      <c r="I43" s="38"/>
      <c r="J43" s="6"/>
      <c r="K43" s="6"/>
    </row>
    <row r="44" spans="3:13" ht="12.75">
      <c r="C44" s="40" t="s">
        <v>9</v>
      </c>
      <c r="D44" s="40"/>
      <c r="E44" s="1">
        <v>1000</v>
      </c>
      <c r="F44" s="2">
        <v>30000</v>
      </c>
      <c r="H44" s="41" t="s">
        <v>23</v>
      </c>
      <c r="I44" s="41"/>
      <c r="J44" s="6">
        <f>COUNT(B3:C34)</f>
        <v>32</v>
      </c>
      <c r="K44" s="6" t="s">
        <v>26</v>
      </c>
      <c r="L44" s="6"/>
      <c r="M44" s="21">
        <f>MAX(H3:H26)</f>
        <v>2.01</v>
      </c>
    </row>
    <row r="45" spans="3:13" ht="12.75">
      <c r="C45" s="48" t="s">
        <v>10</v>
      </c>
      <c r="D45" s="48"/>
      <c r="E45" s="8">
        <f>E44-SUM(J3:J39)+SUM(K3:K39)</f>
        <v>1088.9</v>
      </c>
      <c r="F45" s="14">
        <f>F44*E46/100+F44</f>
        <v>32667.000000000004</v>
      </c>
      <c r="H45" s="51" t="s">
        <v>24</v>
      </c>
      <c r="I45" s="51"/>
      <c r="J45" s="20">
        <f>J44-J46-J47</f>
        <v>18</v>
      </c>
      <c r="K45" s="51" t="s">
        <v>25</v>
      </c>
      <c r="L45" s="51"/>
      <c r="M45" s="21">
        <f>MIN(H3:H26)</f>
        <v>1.55</v>
      </c>
    </row>
    <row r="46" spans="3:13" ht="12.75">
      <c r="C46" s="48" t="s">
        <v>11</v>
      </c>
      <c r="D46" s="48"/>
      <c r="E46" s="9">
        <f>(E45-E44)/E44*100</f>
        <v>8.89000000000001</v>
      </c>
      <c r="F46" s="15">
        <f>E46</f>
        <v>8.89000000000001</v>
      </c>
      <c r="H46" s="52" t="s">
        <v>21</v>
      </c>
      <c r="I46" s="52"/>
      <c r="J46" s="18">
        <f>COUNTIF(K3:K33,0)</f>
        <v>10</v>
      </c>
      <c r="K46" s="51" t="s">
        <v>27</v>
      </c>
      <c r="L46" s="51"/>
      <c r="M46" s="21">
        <f>AVERAGE(H3:H27)</f>
        <v>1.7648</v>
      </c>
    </row>
    <row r="47" spans="3:10" ht="12.75">
      <c r="C47" s="16" t="s">
        <v>15</v>
      </c>
      <c r="D47" s="16"/>
      <c r="E47" s="16">
        <f>E45-E44</f>
        <v>88.90000000000009</v>
      </c>
      <c r="F47" s="16">
        <f>F45-F44</f>
        <v>2667.0000000000036</v>
      </c>
      <c r="H47" s="50" t="s">
        <v>22</v>
      </c>
      <c r="I47" s="50"/>
      <c r="J47" s="19">
        <v>4</v>
      </c>
    </row>
    <row r="48" ht="23.25">
      <c r="E48" s="25" t="s">
        <v>16</v>
      </c>
    </row>
    <row r="49" spans="2:6" ht="12.75">
      <c r="B49" s="47" t="s">
        <v>28</v>
      </c>
      <c r="C49" s="47"/>
      <c r="D49" s="47"/>
      <c r="E49" s="47"/>
      <c r="F49" s="47"/>
    </row>
    <row r="50" spans="7:11" ht="12.75">
      <c r="G50" s="24" t="s">
        <v>29</v>
      </c>
      <c r="H50" s="22"/>
      <c r="I50" s="2"/>
      <c r="J50" s="2"/>
      <c r="K50" s="2"/>
    </row>
    <row r="51" ht="12.75">
      <c r="J51" s="23" t="s">
        <v>40</v>
      </c>
    </row>
  </sheetData>
  <mergeCells count="9">
    <mergeCell ref="A1:I1"/>
    <mergeCell ref="B49:F49"/>
    <mergeCell ref="H45:I45"/>
    <mergeCell ref="C45:D45"/>
    <mergeCell ref="H47:I47"/>
    <mergeCell ref="K45:L45"/>
    <mergeCell ref="C46:D46"/>
    <mergeCell ref="H46:I46"/>
    <mergeCell ref="K46:L46"/>
  </mergeCells>
  <hyperlinks>
    <hyperlink ref="J51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="85" zoomScaleNormal="85" workbookViewId="0" topLeftCell="A14">
      <selection activeCell="M54" sqref="A1:IV16384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225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41365.729166666664</v>
      </c>
      <c r="C3" s="12"/>
      <c r="D3" s="6" t="s">
        <v>8</v>
      </c>
      <c r="E3" s="42" t="s">
        <v>256</v>
      </c>
      <c r="F3" s="6" t="s">
        <v>247</v>
      </c>
      <c r="G3" s="6" t="s">
        <v>12</v>
      </c>
      <c r="H3" s="6">
        <v>1.65</v>
      </c>
      <c r="I3" s="37" t="s">
        <v>183</v>
      </c>
      <c r="J3" s="13">
        <v>100</v>
      </c>
      <c r="K3" s="13">
        <f>J3*H3</f>
        <v>165</v>
      </c>
      <c r="L3" s="6"/>
    </row>
    <row r="4" spans="1:12" ht="12.75">
      <c r="A4" s="5">
        <v>2</v>
      </c>
      <c r="B4" s="31">
        <v>41366.791666666664</v>
      </c>
      <c r="C4" s="12"/>
      <c r="D4" s="6" t="s">
        <v>8</v>
      </c>
      <c r="E4" s="42" t="s">
        <v>256</v>
      </c>
      <c r="F4" s="6" t="s">
        <v>246</v>
      </c>
      <c r="G4" s="6" t="s">
        <v>39</v>
      </c>
      <c r="H4" s="6">
        <v>1.8</v>
      </c>
      <c r="I4" s="37" t="s">
        <v>192</v>
      </c>
      <c r="J4" s="13">
        <v>90</v>
      </c>
      <c r="K4" s="13">
        <f>J4*H4</f>
        <v>162</v>
      </c>
      <c r="L4" s="6"/>
    </row>
    <row r="5" spans="1:15" ht="15" customHeight="1">
      <c r="A5" s="5">
        <v>3</v>
      </c>
      <c r="B5" s="31">
        <v>41366.947916666664</v>
      </c>
      <c r="C5" s="11"/>
      <c r="D5" s="6" t="s">
        <v>8</v>
      </c>
      <c r="E5" s="42" t="s">
        <v>157</v>
      </c>
      <c r="F5" s="6" t="s">
        <v>245</v>
      </c>
      <c r="G5" s="6" t="s">
        <v>107</v>
      </c>
      <c r="H5" s="6">
        <v>1.81</v>
      </c>
      <c r="I5" s="37" t="s">
        <v>205</v>
      </c>
      <c r="J5" s="13">
        <v>90</v>
      </c>
      <c r="K5" s="13">
        <f>J5*H5</f>
        <v>162.9</v>
      </c>
      <c r="L5" s="6"/>
      <c r="N5" s="26"/>
      <c r="O5" s="26"/>
    </row>
    <row r="6" spans="1:15" ht="15" customHeight="1">
      <c r="A6" s="5">
        <v>4</v>
      </c>
      <c r="B6" s="31">
        <v>41367.947916666664</v>
      </c>
      <c r="C6" s="11"/>
      <c r="D6" s="6" t="s">
        <v>8</v>
      </c>
      <c r="E6" s="42" t="s">
        <v>255</v>
      </c>
      <c r="F6" s="6" t="s">
        <v>243</v>
      </c>
      <c r="G6" s="6" t="s">
        <v>244</v>
      </c>
      <c r="H6" s="6">
        <v>1.85</v>
      </c>
      <c r="I6" s="39" t="s">
        <v>258</v>
      </c>
      <c r="J6" s="13">
        <v>90</v>
      </c>
      <c r="K6" s="13">
        <v>90</v>
      </c>
      <c r="L6" s="6"/>
      <c r="N6" s="26"/>
      <c r="O6" s="26"/>
    </row>
    <row r="7" spans="1:15" ht="18" customHeight="1">
      <c r="A7" s="5">
        <v>5</v>
      </c>
      <c r="B7" s="31">
        <v>41368.961805555555</v>
      </c>
      <c r="C7" s="11"/>
      <c r="D7" s="6" t="s">
        <v>8</v>
      </c>
      <c r="E7" s="42" t="s">
        <v>170</v>
      </c>
      <c r="F7" s="6" t="s">
        <v>242</v>
      </c>
      <c r="G7" s="6" t="s">
        <v>134</v>
      </c>
      <c r="H7" s="6">
        <v>1.75</v>
      </c>
      <c r="I7" s="37" t="s">
        <v>259</v>
      </c>
      <c r="J7" s="13">
        <v>90</v>
      </c>
      <c r="K7" s="13">
        <f>J7*H7</f>
        <v>157.5</v>
      </c>
      <c r="L7" s="6"/>
      <c r="N7" s="26"/>
      <c r="O7" s="26"/>
    </row>
    <row r="8" spans="1:15" ht="14.25" customHeight="1">
      <c r="A8" s="5">
        <v>6</v>
      </c>
      <c r="B8" s="31">
        <v>41369.708333333336</v>
      </c>
      <c r="C8" s="17"/>
      <c r="D8" s="6" t="s">
        <v>8</v>
      </c>
      <c r="E8" s="42" t="s">
        <v>254</v>
      </c>
      <c r="F8" s="6" t="s">
        <v>241</v>
      </c>
      <c r="G8" s="6" t="s">
        <v>37</v>
      </c>
      <c r="H8" s="6">
        <v>1.8</v>
      </c>
      <c r="I8" s="37" t="s">
        <v>260</v>
      </c>
      <c r="J8" s="13">
        <v>90</v>
      </c>
      <c r="K8" s="13">
        <f>J8*H8</f>
        <v>162</v>
      </c>
      <c r="L8" s="6"/>
      <c r="N8" s="26"/>
      <c r="O8" s="26"/>
    </row>
    <row r="9" spans="1:15" ht="12.75">
      <c r="A9" s="5">
        <v>7</v>
      </c>
      <c r="B9" s="31">
        <v>41370.583333333336</v>
      </c>
      <c r="C9" s="17"/>
      <c r="D9" s="6" t="s">
        <v>8</v>
      </c>
      <c r="E9" s="42" t="s">
        <v>253</v>
      </c>
      <c r="F9" s="6" t="s">
        <v>240</v>
      </c>
      <c r="G9" s="6" t="s">
        <v>237</v>
      </c>
      <c r="H9" s="6">
        <v>1.85</v>
      </c>
      <c r="I9" s="37" t="s">
        <v>155</v>
      </c>
      <c r="J9" s="17">
        <v>90</v>
      </c>
      <c r="K9" s="13">
        <f>J9*H9</f>
        <v>166.5</v>
      </c>
      <c r="L9" s="6"/>
      <c r="N9" s="26"/>
      <c r="O9" s="26"/>
    </row>
    <row r="10" spans="1:15" ht="12.75">
      <c r="A10" s="5">
        <v>8</v>
      </c>
      <c r="B10" s="31">
        <v>41370.729166666664</v>
      </c>
      <c r="C10" s="6"/>
      <c r="D10" s="6" t="s">
        <v>8</v>
      </c>
      <c r="E10" s="42" t="s">
        <v>118</v>
      </c>
      <c r="F10" s="6" t="s">
        <v>239</v>
      </c>
      <c r="G10" s="6" t="s">
        <v>237</v>
      </c>
      <c r="H10" s="6">
        <v>1.9</v>
      </c>
      <c r="I10" s="37" t="s">
        <v>261</v>
      </c>
      <c r="J10" s="13">
        <v>90</v>
      </c>
      <c r="K10" s="13">
        <f>J10*H10</f>
        <v>171</v>
      </c>
      <c r="L10" s="6"/>
      <c r="N10" s="26"/>
      <c r="O10" s="26"/>
    </row>
    <row r="11" spans="1:15" ht="12.75">
      <c r="A11" s="5">
        <v>9</v>
      </c>
      <c r="B11" s="31">
        <v>41370.75</v>
      </c>
      <c r="C11" s="6"/>
      <c r="D11" s="6" t="s">
        <v>8</v>
      </c>
      <c r="E11" s="42" t="s">
        <v>208</v>
      </c>
      <c r="F11" s="6" t="s">
        <v>238</v>
      </c>
      <c r="G11" s="6" t="s">
        <v>12</v>
      </c>
      <c r="H11" s="6">
        <v>1.8</v>
      </c>
      <c r="I11" s="39" t="s">
        <v>169</v>
      </c>
      <c r="J11" s="13">
        <v>90</v>
      </c>
      <c r="K11" s="13">
        <v>90</v>
      </c>
      <c r="L11" s="6"/>
      <c r="N11" s="26"/>
      <c r="O11" s="26"/>
    </row>
    <row r="12" spans="1:15" ht="12.75" customHeight="1">
      <c r="A12" s="5">
        <v>10</v>
      </c>
      <c r="B12" s="31">
        <v>41371.5625</v>
      </c>
      <c r="C12" s="6"/>
      <c r="D12" s="6" t="s">
        <v>8</v>
      </c>
      <c r="E12" s="42" t="s">
        <v>253</v>
      </c>
      <c r="F12" s="6" t="s">
        <v>236</v>
      </c>
      <c r="G12" s="6" t="s">
        <v>237</v>
      </c>
      <c r="H12" s="6">
        <v>1.85</v>
      </c>
      <c r="I12" s="36" t="s">
        <v>262</v>
      </c>
      <c r="J12" s="13">
        <v>90</v>
      </c>
      <c r="K12" s="13">
        <v>0</v>
      </c>
      <c r="L12" s="6"/>
      <c r="N12" s="26"/>
      <c r="O12" s="26"/>
    </row>
    <row r="13" spans="1:15" ht="12.75" customHeight="1">
      <c r="A13" s="5">
        <v>11</v>
      </c>
      <c r="B13" s="31">
        <v>41371.708333333336</v>
      </c>
      <c r="D13" s="6" t="s">
        <v>8</v>
      </c>
      <c r="E13" s="42" t="s">
        <v>249</v>
      </c>
      <c r="F13" s="6" t="s">
        <v>235</v>
      </c>
      <c r="G13" s="6" t="s">
        <v>37</v>
      </c>
      <c r="H13" s="6">
        <v>1.8</v>
      </c>
      <c r="I13" s="37" t="s">
        <v>150</v>
      </c>
      <c r="J13" s="13">
        <v>90</v>
      </c>
      <c r="K13" s="13">
        <f>J13*H13</f>
        <v>162</v>
      </c>
      <c r="L13" s="6"/>
      <c r="N13" s="26"/>
      <c r="O13" s="26"/>
    </row>
    <row r="14" spans="1:19" ht="12.75" customHeight="1">
      <c r="A14" s="5">
        <v>12</v>
      </c>
      <c r="B14" s="31">
        <v>41371.947916666664</v>
      </c>
      <c r="D14" s="6" t="s">
        <v>8</v>
      </c>
      <c r="E14" s="42" t="s">
        <v>143</v>
      </c>
      <c r="F14" s="6" t="s">
        <v>234</v>
      </c>
      <c r="G14" s="6" t="s">
        <v>134</v>
      </c>
      <c r="H14" s="6">
        <v>1.6</v>
      </c>
      <c r="I14" s="37" t="s">
        <v>155</v>
      </c>
      <c r="J14" s="13">
        <v>100</v>
      </c>
      <c r="K14" s="13">
        <f>J14*H14</f>
        <v>160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41372.708333333336</v>
      </c>
      <c r="D15" s="6" t="s">
        <v>8</v>
      </c>
      <c r="E15" s="42" t="s">
        <v>252</v>
      </c>
      <c r="F15" s="6" t="s">
        <v>233</v>
      </c>
      <c r="G15" s="6" t="s">
        <v>134</v>
      </c>
      <c r="H15" s="6">
        <v>1.7</v>
      </c>
      <c r="I15" s="37" t="s">
        <v>263</v>
      </c>
      <c r="J15" s="13">
        <v>85</v>
      </c>
      <c r="K15" s="13">
        <f>J15*H15</f>
        <v>144.5</v>
      </c>
      <c r="L15" s="6"/>
      <c r="N15" s="26"/>
      <c r="O15" s="26"/>
    </row>
    <row r="16" spans="1:15" ht="12.75" customHeight="1">
      <c r="A16" s="5">
        <v>14</v>
      </c>
      <c r="B16" s="31">
        <v>41373.5</v>
      </c>
      <c r="D16" s="6" t="s">
        <v>8</v>
      </c>
      <c r="E16" s="42" t="s">
        <v>251</v>
      </c>
      <c r="F16" s="6" t="s">
        <v>232</v>
      </c>
      <c r="G16" s="6" t="s">
        <v>134</v>
      </c>
      <c r="H16" s="6">
        <v>1.7</v>
      </c>
      <c r="I16" s="36" t="s">
        <v>162</v>
      </c>
      <c r="J16" s="13">
        <v>85</v>
      </c>
      <c r="K16" s="13">
        <v>0</v>
      </c>
      <c r="L16" s="6"/>
      <c r="N16" s="26"/>
      <c r="O16" s="26"/>
    </row>
    <row r="17" spans="1:15" ht="15" customHeight="1">
      <c r="A17" s="5">
        <v>15</v>
      </c>
      <c r="B17" s="31">
        <v>41374.916666666664</v>
      </c>
      <c r="D17" s="6" t="s">
        <v>165</v>
      </c>
      <c r="E17" s="42" t="s">
        <v>193</v>
      </c>
      <c r="F17" s="6" t="s">
        <v>230</v>
      </c>
      <c r="G17" s="6" t="s">
        <v>231</v>
      </c>
      <c r="H17" s="6">
        <v>1.7</v>
      </c>
      <c r="I17" s="37" t="s">
        <v>257</v>
      </c>
      <c r="J17" s="13">
        <v>85</v>
      </c>
      <c r="K17" s="13">
        <f>J17*H17</f>
        <v>144.5</v>
      </c>
      <c r="L17" s="6"/>
      <c r="N17" s="26"/>
      <c r="O17" s="26"/>
    </row>
    <row r="18" spans="1:15" ht="15" customHeight="1">
      <c r="A18" s="5">
        <v>16</v>
      </c>
      <c r="B18" s="31">
        <v>41374.947916666664</v>
      </c>
      <c r="D18" s="6" t="s">
        <v>8</v>
      </c>
      <c r="E18" s="42" t="s">
        <v>250</v>
      </c>
      <c r="F18" s="6" t="s">
        <v>229</v>
      </c>
      <c r="G18" s="6" t="s">
        <v>39</v>
      </c>
      <c r="H18" s="6">
        <v>1.75</v>
      </c>
      <c r="I18" s="37" t="s">
        <v>153</v>
      </c>
      <c r="J18" s="13">
        <v>85</v>
      </c>
      <c r="K18" s="13">
        <f>J18*H18</f>
        <v>148.75</v>
      </c>
      <c r="L18" s="6"/>
      <c r="N18" s="26"/>
      <c r="O18" s="26"/>
    </row>
    <row r="19" spans="1:15" ht="15" customHeight="1">
      <c r="A19" s="5">
        <v>17</v>
      </c>
      <c r="B19" s="31">
        <v>41375.961805555555</v>
      </c>
      <c r="D19" s="6" t="s">
        <v>8</v>
      </c>
      <c r="E19" s="42" t="s">
        <v>170</v>
      </c>
      <c r="F19" s="6" t="s">
        <v>228</v>
      </c>
      <c r="G19" s="6" t="s">
        <v>12</v>
      </c>
      <c r="H19" s="6">
        <v>1.75</v>
      </c>
      <c r="I19" s="39" t="s">
        <v>169</v>
      </c>
      <c r="J19" s="13">
        <v>85</v>
      </c>
      <c r="K19" s="13">
        <v>85</v>
      </c>
      <c r="L19" s="6"/>
      <c r="N19" s="26"/>
      <c r="O19" s="26"/>
    </row>
    <row r="20" spans="1:15" ht="15" customHeight="1">
      <c r="A20" s="5">
        <v>18</v>
      </c>
      <c r="B20" s="31">
        <v>41377.729166666664</v>
      </c>
      <c r="D20" s="6" t="s">
        <v>8</v>
      </c>
      <c r="E20" s="42" t="s">
        <v>249</v>
      </c>
      <c r="F20" s="6" t="s">
        <v>227</v>
      </c>
      <c r="G20" s="6" t="s">
        <v>38</v>
      </c>
      <c r="H20" s="6">
        <v>1.7</v>
      </c>
      <c r="I20" s="36" t="s">
        <v>192</v>
      </c>
      <c r="J20" s="13">
        <v>85</v>
      </c>
      <c r="K20" s="13">
        <v>0</v>
      </c>
      <c r="L20" s="6"/>
      <c r="N20" s="26"/>
      <c r="O20" s="26"/>
    </row>
    <row r="21" spans="1:15" ht="15" customHeight="1">
      <c r="A21" s="5">
        <v>19</v>
      </c>
      <c r="B21" s="31">
        <v>41377.75</v>
      </c>
      <c r="D21" s="6" t="s">
        <v>8</v>
      </c>
      <c r="E21" s="42" t="s">
        <v>248</v>
      </c>
      <c r="F21" s="6" t="s">
        <v>226</v>
      </c>
      <c r="G21" s="6" t="s">
        <v>39</v>
      </c>
      <c r="H21" s="6">
        <v>1.7</v>
      </c>
      <c r="I21" s="37" t="s">
        <v>264</v>
      </c>
      <c r="J21" s="13">
        <v>90</v>
      </c>
      <c r="K21" s="13">
        <f>J21*H21</f>
        <v>153</v>
      </c>
      <c r="L21" s="6"/>
      <c r="N21" s="26"/>
      <c r="O21" s="26"/>
    </row>
    <row r="22" spans="1:15" ht="12.75">
      <c r="A22" s="5">
        <v>20</v>
      </c>
      <c r="B22" s="31">
        <v>41378.6875</v>
      </c>
      <c r="C22" s="12"/>
      <c r="D22" s="26" t="s">
        <v>304</v>
      </c>
      <c r="E22" s="6" t="s">
        <v>253</v>
      </c>
      <c r="F22" s="6" t="s">
        <v>302</v>
      </c>
      <c r="G22" s="6" t="s">
        <v>303</v>
      </c>
      <c r="H22" s="6">
        <v>1.95</v>
      </c>
      <c r="I22" s="38" t="s">
        <v>155</v>
      </c>
      <c r="J22" s="13">
        <v>80</v>
      </c>
      <c r="K22" s="6">
        <v>80</v>
      </c>
      <c r="L22" s="6"/>
      <c r="N22" s="26"/>
      <c r="O22" s="26"/>
    </row>
    <row r="23" spans="1:15" ht="12.75">
      <c r="A23" s="5">
        <v>21</v>
      </c>
      <c r="B23" s="31">
        <v>41378.947916666664</v>
      </c>
      <c r="C23" s="12"/>
      <c r="D23" s="53" t="s">
        <v>300</v>
      </c>
      <c r="E23" s="53"/>
      <c r="F23" s="6" t="s">
        <v>301</v>
      </c>
      <c r="G23" s="6" t="s">
        <v>30</v>
      </c>
      <c r="H23" s="6">
        <v>1.75</v>
      </c>
      <c r="I23" s="37" t="s">
        <v>156</v>
      </c>
      <c r="J23" s="13">
        <v>90</v>
      </c>
      <c r="K23" s="13">
        <f>J23*H23</f>
        <v>157.5</v>
      </c>
      <c r="L23" s="6"/>
      <c r="N23" s="26"/>
      <c r="O23" s="26"/>
    </row>
    <row r="24" spans="1:15" ht="12.75">
      <c r="A24" s="5">
        <v>22</v>
      </c>
      <c r="B24" s="31">
        <v>41378.958333333336</v>
      </c>
      <c r="C24" s="12"/>
      <c r="D24" s="53" t="s">
        <v>279</v>
      </c>
      <c r="E24" s="53"/>
      <c r="F24" s="6" t="s">
        <v>299</v>
      </c>
      <c r="G24" s="6" t="s">
        <v>41</v>
      </c>
      <c r="H24" s="6">
        <v>1.85</v>
      </c>
      <c r="I24" s="37" t="s">
        <v>162</v>
      </c>
      <c r="J24" s="13">
        <v>90</v>
      </c>
      <c r="K24" s="13">
        <f>J24*H24</f>
        <v>166.5</v>
      </c>
      <c r="L24" s="6"/>
      <c r="N24" s="26"/>
      <c r="O24" s="26"/>
    </row>
    <row r="25" spans="1:15" ht="12.75">
      <c r="A25" s="5">
        <v>23</v>
      </c>
      <c r="B25" s="31">
        <v>41379.75</v>
      </c>
      <c r="C25" s="6"/>
      <c r="D25" s="53" t="s">
        <v>297</v>
      </c>
      <c r="E25" s="53"/>
      <c r="F25" s="6" t="s">
        <v>298</v>
      </c>
      <c r="G25" s="6" t="s">
        <v>41</v>
      </c>
      <c r="H25" s="6">
        <v>2.65</v>
      </c>
      <c r="I25" s="36" t="s">
        <v>305</v>
      </c>
      <c r="J25" s="13">
        <v>70</v>
      </c>
      <c r="K25" s="13">
        <v>0</v>
      </c>
      <c r="L25" s="6"/>
      <c r="N25" s="26"/>
      <c r="O25" s="26"/>
    </row>
    <row r="26" spans="1:15" ht="12.75">
      <c r="A26" s="5">
        <v>24</v>
      </c>
      <c r="B26" s="31">
        <v>41380.760416666664</v>
      </c>
      <c r="C26" s="6"/>
      <c r="D26" s="53" t="s">
        <v>295</v>
      </c>
      <c r="E26" s="53"/>
      <c r="F26" s="6" t="s">
        <v>296</v>
      </c>
      <c r="G26" s="6" t="s">
        <v>276</v>
      </c>
      <c r="H26" s="6">
        <v>1.65</v>
      </c>
      <c r="I26" s="37" t="s">
        <v>159</v>
      </c>
      <c r="J26" s="13">
        <v>100</v>
      </c>
      <c r="K26" s="13">
        <v>165</v>
      </c>
      <c r="L26" s="6"/>
      <c r="N26" s="26"/>
      <c r="O26" s="26"/>
    </row>
    <row r="27" spans="1:15" ht="12.75">
      <c r="A27" s="5">
        <v>25</v>
      </c>
      <c r="B27" s="31">
        <v>41380.947916666664</v>
      </c>
      <c r="C27" s="6"/>
      <c r="D27" s="53" t="s">
        <v>292</v>
      </c>
      <c r="E27" s="53"/>
      <c r="F27" s="6" t="s">
        <v>293</v>
      </c>
      <c r="G27" s="6" t="s">
        <v>12</v>
      </c>
      <c r="H27" s="6">
        <v>2</v>
      </c>
      <c r="I27" s="37" t="s">
        <v>306</v>
      </c>
      <c r="J27" s="13">
        <v>80</v>
      </c>
      <c r="K27" s="6">
        <v>160</v>
      </c>
      <c r="N27" s="26"/>
      <c r="O27" s="26"/>
    </row>
    <row r="28" spans="1:15" ht="12.75">
      <c r="A28" s="5">
        <v>26</v>
      </c>
      <c r="B28" s="31">
        <v>41380.947916666664</v>
      </c>
      <c r="C28" s="6"/>
      <c r="D28" s="53" t="s">
        <v>292</v>
      </c>
      <c r="E28" s="53"/>
      <c r="F28" s="6" t="s">
        <v>294</v>
      </c>
      <c r="G28" s="6" t="s">
        <v>12</v>
      </c>
      <c r="H28" s="6">
        <v>2</v>
      </c>
      <c r="I28" s="36" t="s">
        <v>150</v>
      </c>
      <c r="J28" s="6">
        <v>80</v>
      </c>
      <c r="K28" s="13">
        <v>0</v>
      </c>
      <c r="N28" s="26"/>
      <c r="O28" s="26"/>
    </row>
    <row r="29" spans="1:15" ht="12.75">
      <c r="A29" s="5">
        <v>27</v>
      </c>
      <c r="B29" s="31">
        <v>41381.791666666664</v>
      </c>
      <c r="C29" s="6"/>
      <c r="D29" s="53" t="s">
        <v>290</v>
      </c>
      <c r="E29" s="53"/>
      <c r="F29" s="6" t="s">
        <v>291</v>
      </c>
      <c r="G29" s="6" t="s">
        <v>37</v>
      </c>
      <c r="H29" s="6">
        <v>1.7</v>
      </c>
      <c r="I29" s="37" t="s">
        <v>260</v>
      </c>
      <c r="J29" s="6">
        <v>90</v>
      </c>
      <c r="K29" s="13">
        <f>J29*H29</f>
        <v>153</v>
      </c>
      <c r="N29" s="26"/>
      <c r="O29" s="26"/>
    </row>
    <row r="30" spans="1:15" ht="12.75">
      <c r="A30" s="5">
        <v>28</v>
      </c>
      <c r="B30" s="31">
        <v>41381.833333333336</v>
      </c>
      <c r="D30" s="53" t="s">
        <v>287</v>
      </c>
      <c r="E30" s="53"/>
      <c r="F30" s="6" t="s">
        <v>288</v>
      </c>
      <c r="G30" s="6" t="s">
        <v>289</v>
      </c>
      <c r="H30" s="6">
        <v>1.65</v>
      </c>
      <c r="I30" s="36" t="s">
        <v>174</v>
      </c>
      <c r="J30" s="6">
        <v>100</v>
      </c>
      <c r="K30" s="6">
        <v>0</v>
      </c>
      <c r="O30" s="26"/>
    </row>
    <row r="31" spans="1:15" ht="12.75" customHeight="1">
      <c r="A31" s="5">
        <v>29</v>
      </c>
      <c r="B31" s="31">
        <v>41381.947916666664</v>
      </c>
      <c r="C31" s="6"/>
      <c r="D31" s="53" t="s">
        <v>281</v>
      </c>
      <c r="E31" s="53"/>
      <c r="F31" s="6" t="s">
        <v>106</v>
      </c>
      <c r="G31" s="6" t="s">
        <v>33</v>
      </c>
      <c r="H31" s="6">
        <v>1.65</v>
      </c>
      <c r="I31" s="36" t="s">
        <v>169</v>
      </c>
      <c r="J31" s="6">
        <v>90</v>
      </c>
      <c r="K31" s="6">
        <v>0</v>
      </c>
      <c r="O31" s="26"/>
    </row>
    <row r="32" spans="1:15" ht="12.75">
      <c r="A32" s="5">
        <v>30</v>
      </c>
      <c r="B32" s="31">
        <v>41383.9375</v>
      </c>
      <c r="C32" s="6"/>
      <c r="D32" s="53" t="s">
        <v>284</v>
      </c>
      <c r="E32" s="53"/>
      <c r="F32" s="6" t="s">
        <v>286</v>
      </c>
      <c r="G32" s="6" t="s">
        <v>12</v>
      </c>
      <c r="H32" s="6">
        <v>1.65</v>
      </c>
      <c r="I32" s="37" t="s">
        <v>262</v>
      </c>
      <c r="J32" s="6">
        <v>100</v>
      </c>
      <c r="K32" s="6">
        <v>165</v>
      </c>
      <c r="O32" s="26"/>
    </row>
    <row r="33" spans="1:15" ht="12.75">
      <c r="A33" s="5">
        <v>31</v>
      </c>
      <c r="B33" s="31">
        <v>41384.729166666664</v>
      </c>
      <c r="C33" s="6"/>
      <c r="D33" s="53" t="s">
        <v>284</v>
      </c>
      <c r="E33" s="53"/>
      <c r="F33" s="6" t="s">
        <v>285</v>
      </c>
      <c r="G33" s="6" t="s">
        <v>107</v>
      </c>
      <c r="H33" s="6">
        <v>1.7</v>
      </c>
      <c r="I33" s="37" t="s">
        <v>307</v>
      </c>
      <c r="J33" s="17">
        <v>90</v>
      </c>
      <c r="K33" s="13">
        <f>J33*H33</f>
        <v>153</v>
      </c>
      <c r="O33" s="26"/>
    </row>
    <row r="34" spans="1:15" ht="12.75">
      <c r="A34" s="5">
        <v>32</v>
      </c>
      <c r="B34" s="31">
        <v>41384.916666666664</v>
      </c>
      <c r="C34" s="6"/>
      <c r="D34" s="53" t="s">
        <v>279</v>
      </c>
      <c r="E34" s="53"/>
      <c r="F34" s="6" t="s">
        <v>283</v>
      </c>
      <c r="G34" s="6" t="s">
        <v>58</v>
      </c>
      <c r="H34" s="6">
        <v>1.6</v>
      </c>
      <c r="I34" s="36" t="s">
        <v>308</v>
      </c>
      <c r="J34" s="7">
        <v>100</v>
      </c>
      <c r="K34" s="6">
        <v>0</v>
      </c>
      <c r="O34" s="26"/>
    </row>
    <row r="35" spans="1:15" ht="12.75">
      <c r="A35" s="5">
        <v>33</v>
      </c>
      <c r="B35" s="31">
        <v>41385.791666666664</v>
      </c>
      <c r="C35" s="6"/>
      <c r="D35" s="53" t="s">
        <v>281</v>
      </c>
      <c r="E35" s="53"/>
      <c r="F35" s="6" t="s">
        <v>282</v>
      </c>
      <c r="G35" s="6" t="s">
        <v>107</v>
      </c>
      <c r="H35" s="6">
        <v>1.77</v>
      </c>
      <c r="I35" s="37" t="s">
        <v>169</v>
      </c>
      <c r="J35" s="6">
        <v>90</v>
      </c>
      <c r="K35" s="13">
        <f>J35*H35</f>
        <v>159.3</v>
      </c>
      <c r="O35" s="26"/>
    </row>
    <row r="36" spans="1:15" ht="12.75">
      <c r="A36" s="5">
        <v>34</v>
      </c>
      <c r="B36" s="31">
        <v>41385.875</v>
      </c>
      <c r="C36" s="6"/>
      <c r="D36" s="53" t="s">
        <v>279</v>
      </c>
      <c r="E36" s="53"/>
      <c r="F36" s="6" t="s">
        <v>280</v>
      </c>
      <c r="G36" s="6" t="s">
        <v>37</v>
      </c>
      <c r="H36" s="6">
        <v>1.8</v>
      </c>
      <c r="I36" s="37" t="s">
        <v>305</v>
      </c>
      <c r="J36" s="6">
        <v>90</v>
      </c>
      <c r="K36" s="13">
        <f>J36*H36</f>
        <v>162</v>
      </c>
      <c r="O36" s="26"/>
    </row>
    <row r="37" spans="1:15" ht="12.75">
      <c r="A37" s="5">
        <v>35</v>
      </c>
      <c r="B37" s="31">
        <v>41386.708333333336</v>
      </c>
      <c r="C37" s="6"/>
      <c r="D37" s="53" t="s">
        <v>274</v>
      </c>
      <c r="E37" s="53"/>
      <c r="F37" s="6" t="s">
        <v>277</v>
      </c>
      <c r="G37" s="6" t="s">
        <v>134</v>
      </c>
      <c r="H37" s="6">
        <v>1.8</v>
      </c>
      <c r="I37" s="38" t="s">
        <v>262</v>
      </c>
      <c r="J37" s="6">
        <v>90</v>
      </c>
      <c r="K37" s="6">
        <v>90</v>
      </c>
      <c r="O37" s="26"/>
    </row>
    <row r="38" spans="1:11" ht="12.75">
      <c r="A38" s="5">
        <v>36</v>
      </c>
      <c r="B38" s="31">
        <v>41386.708333333336</v>
      </c>
      <c r="C38" s="6"/>
      <c r="D38" s="53" t="s">
        <v>274</v>
      </c>
      <c r="E38" s="53"/>
      <c r="F38" s="6" t="s">
        <v>278</v>
      </c>
      <c r="G38" s="6" t="s">
        <v>12</v>
      </c>
      <c r="H38" s="6">
        <v>1.6</v>
      </c>
      <c r="I38" s="37" t="s">
        <v>262</v>
      </c>
      <c r="J38" s="6">
        <v>100</v>
      </c>
      <c r="K38" s="6">
        <v>160</v>
      </c>
    </row>
    <row r="39" spans="1:11" ht="12.75">
      <c r="A39" s="5">
        <v>37</v>
      </c>
      <c r="B39" s="31">
        <v>41387.666666666664</v>
      </c>
      <c r="C39" s="6"/>
      <c r="D39" s="53" t="s">
        <v>274</v>
      </c>
      <c r="E39" s="53"/>
      <c r="F39" s="6" t="s">
        <v>275</v>
      </c>
      <c r="G39" s="6" t="s">
        <v>276</v>
      </c>
      <c r="H39" s="6">
        <v>1.7</v>
      </c>
      <c r="I39" s="36" t="s">
        <v>176</v>
      </c>
      <c r="J39" s="6">
        <v>90</v>
      </c>
      <c r="K39" s="6">
        <v>0</v>
      </c>
    </row>
    <row r="40" spans="1:11" ht="12.75">
      <c r="A40" s="5">
        <v>38</v>
      </c>
      <c r="B40" s="31">
        <v>41388.947916666664</v>
      </c>
      <c r="C40" s="6"/>
      <c r="D40" s="53" t="s">
        <v>272</v>
      </c>
      <c r="E40" s="53"/>
      <c r="F40" s="6" t="s">
        <v>273</v>
      </c>
      <c r="G40" s="6" t="s">
        <v>107</v>
      </c>
      <c r="H40" s="6">
        <v>1.7</v>
      </c>
      <c r="I40" s="37" t="s">
        <v>154</v>
      </c>
      <c r="J40" s="6">
        <v>90</v>
      </c>
      <c r="K40" s="13">
        <f>J40*H40</f>
        <v>153</v>
      </c>
    </row>
    <row r="41" spans="1:11" ht="12.75">
      <c r="A41" s="5">
        <v>39</v>
      </c>
      <c r="B41" s="31">
        <v>41389.961805555555</v>
      </c>
      <c r="C41" s="6"/>
      <c r="D41" s="53" t="s">
        <v>269</v>
      </c>
      <c r="E41" s="53"/>
      <c r="F41" s="6" t="s">
        <v>270</v>
      </c>
      <c r="G41" s="6" t="s">
        <v>271</v>
      </c>
      <c r="H41" s="6">
        <v>1.65</v>
      </c>
      <c r="I41" s="36" t="s">
        <v>262</v>
      </c>
      <c r="J41" s="6">
        <v>100</v>
      </c>
      <c r="K41" s="6">
        <v>0</v>
      </c>
    </row>
    <row r="42" spans="1:11" ht="12.75">
      <c r="A42" s="5">
        <v>40</v>
      </c>
      <c r="B42" s="31">
        <v>41390.833333333336</v>
      </c>
      <c r="C42" s="6"/>
      <c r="D42" s="53" t="s">
        <v>267</v>
      </c>
      <c r="E42" s="53"/>
      <c r="F42" s="6" t="s">
        <v>268</v>
      </c>
      <c r="G42" s="6" t="s">
        <v>37</v>
      </c>
      <c r="H42" s="6">
        <v>1.6</v>
      </c>
      <c r="I42" s="36" t="s">
        <v>169</v>
      </c>
      <c r="J42" s="6">
        <v>90</v>
      </c>
      <c r="K42" s="6">
        <v>0</v>
      </c>
    </row>
    <row r="43" spans="1:11" ht="14.25" customHeight="1">
      <c r="A43" s="5">
        <v>41</v>
      </c>
      <c r="B43" s="31">
        <v>41390.9375</v>
      </c>
      <c r="C43" s="6"/>
      <c r="D43" s="53" t="s">
        <v>265</v>
      </c>
      <c r="E43" s="53"/>
      <c r="F43" s="6" t="s">
        <v>266</v>
      </c>
      <c r="G43" s="6" t="s">
        <v>134</v>
      </c>
      <c r="H43" s="6">
        <v>1.65</v>
      </c>
      <c r="I43" s="36" t="s">
        <v>309</v>
      </c>
      <c r="J43" s="6">
        <v>100</v>
      </c>
      <c r="K43" s="6">
        <v>0</v>
      </c>
    </row>
    <row r="44" spans="1:11" ht="12.75">
      <c r="A44" s="5">
        <v>42</v>
      </c>
      <c r="B44" s="31">
        <v>41391</v>
      </c>
      <c r="D44" s="6" t="s">
        <v>8</v>
      </c>
      <c r="E44" s="6" t="s">
        <v>310</v>
      </c>
      <c r="F44" s="6" t="s">
        <v>311</v>
      </c>
      <c r="G44" s="6" t="s">
        <v>38</v>
      </c>
      <c r="H44" s="6">
        <v>1.6</v>
      </c>
      <c r="I44" s="37" t="s">
        <v>312</v>
      </c>
      <c r="J44" s="6">
        <v>100</v>
      </c>
      <c r="K44" s="6">
        <v>160</v>
      </c>
    </row>
    <row r="45" spans="1:11" ht="12.75">
      <c r="A45" s="5">
        <v>43</v>
      </c>
      <c r="B45" s="31">
        <v>41391</v>
      </c>
      <c r="D45" s="6" t="s">
        <v>8</v>
      </c>
      <c r="E45" s="6" t="s">
        <v>313</v>
      </c>
      <c r="F45" s="6" t="s">
        <v>314</v>
      </c>
      <c r="G45" s="6" t="s">
        <v>39</v>
      </c>
      <c r="H45" s="6">
        <v>1.65</v>
      </c>
      <c r="I45" s="37" t="s">
        <v>315</v>
      </c>
      <c r="J45" s="6">
        <v>100</v>
      </c>
      <c r="K45" s="6">
        <v>165</v>
      </c>
    </row>
    <row r="46" spans="1:11" ht="12.75">
      <c r="A46" s="5">
        <v>44</v>
      </c>
      <c r="B46" s="31">
        <v>41392</v>
      </c>
      <c r="D46" s="6" t="s">
        <v>8</v>
      </c>
      <c r="E46" s="6" t="s">
        <v>316</v>
      </c>
      <c r="F46" s="6" t="s">
        <v>317</v>
      </c>
      <c r="G46" s="6" t="s">
        <v>38</v>
      </c>
      <c r="H46" s="6">
        <v>1.72</v>
      </c>
      <c r="I46" s="36" t="s">
        <v>156</v>
      </c>
      <c r="J46" s="6">
        <v>80</v>
      </c>
      <c r="K46" s="6">
        <v>0</v>
      </c>
    </row>
    <row r="47" spans="1:11" ht="12.75">
      <c r="A47" s="5">
        <v>45</v>
      </c>
      <c r="B47" s="31">
        <v>41392</v>
      </c>
      <c r="D47" s="6" t="s">
        <v>8</v>
      </c>
      <c r="E47" s="6" t="s">
        <v>316</v>
      </c>
      <c r="F47" s="6" t="s">
        <v>318</v>
      </c>
      <c r="G47" s="6" t="s">
        <v>276</v>
      </c>
      <c r="H47" s="6">
        <v>1.9</v>
      </c>
      <c r="I47" s="36" t="s">
        <v>183</v>
      </c>
      <c r="J47" s="6">
        <v>80</v>
      </c>
      <c r="K47" s="6">
        <v>0</v>
      </c>
    </row>
    <row r="48" spans="1:11" ht="12.75">
      <c r="A48" s="5">
        <v>46</v>
      </c>
      <c r="B48" s="31">
        <v>41393</v>
      </c>
      <c r="D48" s="6" t="s">
        <v>8</v>
      </c>
      <c r="E48" s="6" t="s">
        <v>319</v>
      </c>
      <c r="F48" s="6" t="s">
        <v>320</v>
      </c>
      <c r="G48" s="6" t="s">
        <v>38</v>
      </c>
      <c r="H48" s="6">
        <v>1.85</v>
      </c>
      <c r="I48" s="36" t="s">
        <v>205</v>
      </c>
      <c r="J48" s="6">
        <v>90</v>
      </c>
      <c r="K48" s="6">
        <v>0</v>
      </c>
    </row>
    <row r="49" spans="1:11" ht="12.75">
      <c r="A49" s="5">
        <v>47</v>
      </c>
      <c r="B49" s="31">
        <v>41393</v>
      </c>
      <c r="D49" s="6" t="s">
        <v>8</v>
      </c>
      <c r="E49" s="6" t="s">
        <v>321</v>
      </c>
      <c r="F49" s="6" t="s">
        <v>322</v>
      </c>
      <c r="G49" s="6" t="s">
        <v>131</v>
      </c>
      <c r="H49" s="6">
        <v>1.62</v>
      </c>
      <c r="I49" s="38" t="s">
        <v>159</v>
      </c>
      <c r="J49" s="6">
        <v>100</v>
      </c>
      <c r="K49" s="6">
        <v>100</v>
      </c>
    </row>
    <row r="50" spans="1:11" ht="12.75">
      <c r="A50" s="5">
        <v>48</v>
      </c>
      <c r="B50" s="31">
        <v>41394</v>
      </c>
      <c r="D50" s="6" t="s">
        <v>8</v>
      </c>
      <c r="E50" s="6" t="s">
        <v>323</v>
      </c>
      <c r="F50" s="6" t="s">
        <v>324</v>
      </c>
      <c r="G50" s="6" t="s">
        <v>325</v>
      </c>
      <c r="H50" s="6">
        <v>1.85</v>
      </c>
      <c r="I50" s="36" t="s">
        <v>213</v>
      </c>
      <c r="J50" s="6">
        <v>90</v>
      </c>
      <c r="K50" s="6">
        <f>J50*H50</f>
        <v>166.5</v>
      </c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48</v>
      </c>
      <c r="K51" s="6" t="s">
        <v>26</v>
      </c>
      <c r="L51" s="6"/>
      <c r="M51" s="21">
        <f>MAX(H3:H50)</f>
        <v>2.65</v>
      </c>
    </row>
    <row r="52" spans="3:13" ht="12.75">
      <c r="C52" s="48" t="s">
        <v>10</v>
      </c>
      <c r="D52" s="48"/>
      <c r="E52" s="43">
        <f>E51-SUM(J3:J50)+SUM(K3:K50)</f>
        <v>1500.4500000000007</v>
      </c>
      <c r="F52" s="14">
        <f>F51*E53/100+F51</f>
        <v>45013.50000000002</v>
      </c>
      <c r="H52" s="51" t="s">
        <v>24</v>
      </c>
      <c r="I52" s="51"/>
      <c r="J52" s="20">
        <f>J51-J53-J54</f>
        <v>28</v>
      </c>
      <c r="K52" s="51" t="s">
        <v>25</v>
      </c>
      <c r="L52" s="51"/>
      <c r="M52" s="21">
        <f>MIN(H3:H50)</f>
        <v>1.6</v>
      </c>
    </row>
    <row r="53" spans="3:13" ht="12.75">
      <c r="C53" s="48" t="s">
        <v>11</v>
      </c>
      <c r="D53" s="48"/>
      <c r="E53" s="9">
        <f>(E52-E51)/E51*100</f>
        <v>50.04500000000007</v>
      </c>
      <c r="F53" s="15">
        <f>E53</f>
        <v>50.04500000000007</v>
      </c>
      <c r="H53" s="52" t="s">
        <v>21</v>
      </c>
      <c r="I53" s="52"/>
      <c r="J53" s="18">
        <f>COUNTIF(K3:K50,0)</f>
        <v>15</v>
      </c>
      <c r="K53" s="51" t="s">
        <v>27</v>
      </c>
      <c r="L53" s="51"/>
      <c r="M53" s="21">
        <f>AVERAGE(H3:H50)</f>
        <v>1.7650000000000003</v>
      </c>
    </row>
    <row r="54" spans="3:10" ht="12.75">
      <c r="C54" s="16" t="s">
        <v>15</v>
      </c>
      <c r="D54" s="16"/>
      <c r="E54" s="44">
        <f>E52-E51</f>
        <v>500.4500000000007</v>
      </c>
      <c r="F54" s="16">
        <f>F52-F51</f>
        <v>15013.500000000022</v>
      </c>
      <c r="H54" s="50" t="s">
        <v>22</v>
      </c>
      <c r="I54" s="50"/>
      <c r="J54" s="19">
        <v>5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30">
    <mergeCell ref="B56:F56"/>
    <mergeCell ref="C53:D53"/>
    <mergeCell ref="H53:I53"/>
    <mergeCell ref="K53:L53"/>
    <mergeCell ref="H54:I54"/>
    <mergeCell ref="A1:I1"/>
    <mergeCell ref="C52:D52"/>
    <mergeCell ref="H52:I52"/>
    <mergeCell ref="K52:L5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1:E41"/>
    <mergeCell ref="D42:E42"/>
    <mergeCell ref="D43:E43"/>
    <mergeCell ref="D37:E37"/>
    <mergeCell ref="D38:E38"/>
    <mergeCell ref="D39:E39"/>
    <mergeCell ref="D40:E40"/>
  </mergeCells>
  <hyperlinks>
    <hyperlink ref="J58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55" zoomScaleNormal="55" workbookViewId="0" topLeftCell="A1">
      <selection activeCell="N42" sqref="A1:IV16384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326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41395</v>
      </c>
      <c r="C3" s="12"/>
      <c r="D3" s="6" t="s">
        <v>8</v>
      </c>
      <c r="E3" s="6" t="s">
        <v>255</v>
      </c>
      <c r="F3" s="42" t="s">
        <v>327</v>
      </c>
      <c r="G3" s="6" t="s">
        <v>107</v>
      </c>
      <c r="H3" s="35">
        <v>1.6</v>
      </c>
      <c r="I3" s="37" t="s">
        <v>185</v>
      </c>
      <c r="J3" s="13">
        <v>100</v>
      </c>
      <c r="K3" s="13">
        <f>J3*H3</f>
        <v>160</v>
      </c>
      <c r="L3" s="6"/>
    </row>
    <row r="4" spans="1:12" ht="12.75">
      <c r="A4" s="5">
        <v>2</v>
      </c>
      <c r="B4" s="31">
        <v>41396</v>
      </c>
      <c r="C4" s="12"/>
      <c r="D4" s="6" t="s">
        <v>8</v>
      </c>
      <c r="E4" s="42" t="s">
        <v>170</v>
      </c>
      <c r="F4" s="6" t="s">
        <v>328</v>
      </c>
      <c r="G4" s="6" t="s">
        <v>134</v>
      </c>
      <c r="H4" s="35">
        <v>1.7</v>
      </c>
      <c r="I4" s="37" t="s">
        <v>312</v>
      </c>
      <c r="J4" s="13">
        <v>100</v>
      </c>
      <c r="K4" s="13">
        <f>J4*H4</f>
        <v>170</v>
      </c>
      <c r="L4" s="6"/>
    </row>
    <row r="5" spans="1:15" ht="15" customHeight="1">
      <c r="A5" s="5">
        <v>3</v>
      </c>
      <c r="B5" s="31">
        <v>41397</v>
      </c>
      <c r="C5" s="11"/>
      <c r="D5" s="6" t="s">
        <v>8</v>
      </c>
      <c r="E5" s="42" t="s">
        <v>253</v>
      </c>
      <c r="F5" s="6" t="s">
        <v>329</v>
      </c>
      <c r="G5" s="6" t="s">
        <v>41</v>
      </c>
      <c r="H5" s="35">
        <v>1.65</v>
      </c>
      <c r="I5" s="36" t="s">
        <v>174</v>
      </c>
      <c r="J5" s="13">
        <v>100</v>
      </c>
      <c r="K5" s="13">
        <v>0</v>
      </c>
      <c r="L5" s="6"/>
      <c r="N5" s="26"/>
      <c r="O5" s="26"/>
    </row>
    <row r="6" spans="1:15" ht="15" customHeight="1">
      <c r="A6" s="5">
        <v>4</v>
      </c>
      <c r="B6" s="31">
        <v>41397</v>
      </c>
      <c r="C6" s="11"/>
      <c r="D6" s="6" t="s">
        <v>8</v>
      </c>
      <c r="E6" s="42" t="s">
        <v>330</v>
      </c>
      <c r="F6" s="6" t="s">
        <v>331</v>
      </c>
      <c r="G6" s="6" t="s">
        <v>179</v>
      </c>
      <c r="H6" s="35">
        <v>1.67</v>
      </c>
      <c r="I6" s="36" t="s">
        <v>156</v>
      </c>
      <c r="J6" s="13">
        <v>90</v>
      </c>
      <c r="K6" s="13">
        <v>0</v>
      </c>
      <c r="L6" s="6"/>
      <c r="N6" s="26"/>
      <c r="O6" s="26"/>
    </row>
    <row r="7" spans="1:15" ht="15.75" customHeight="1">
      <c r="A7" s="5">
        <v>5</v>
      </c>
      <c r="B7" s="31">
        <v>41398</v>
      </c>
      <c r="C7" s="11"/>
      <c r="D7" s="6" t="s">
        <v>8</v>
      </c>
      <c r="E7" s="42" t="s">
        <v>34</v>
      </c>
      <c r="F7" s="6" t="s">
        <v>332</v>
      </c>
      <c r="G7" s="6" t="s">
        <v>12</v>
      </c>
      <c r="H7" s="35">
        <v>1.75</v>
      </c>
      <c r="I7" s="38" t="s">
        <v>205</v>
      </c>
      <c r="J7" s="13">
        <v>100</v>
      </c>
      <c r="K7" s="13">
        <v>100</v>
      </c>
      <c r="L7" s="6"/>
      <c r="N7" s="26"/>
      <c r="O7" s="26"/>
    </row>
    <row r="8" spans="1:15" ht="17.25" customHeight="1">
      <c r="A8" s="5">
        <v>6</v>
      </c>
      <c r="B8" s="31">
        <v>41398</v>
      </c>
      <c r="C8" s="11"/>
      <c r="D8" s="6" t="s">
        <v>8</v>
      </c>
      <c r="E8" s="42" t="s">
        <v>13</v>
      </c>
      <c r="F8" s="6" t="s">
        <v>333</v>
      </c>
      <c r="G8" s="6" t="s">
        <v>134</v>
      </c>
      <c r="H8" s="35">
        <v>1.7</v>
      </c>
      <c r="I8" s="38" t="s">
        <v>156</v>
      </c>
      <c r="J8" s="13">
        <v>100</v>
      </c>
      <c r="K8" s="13">
        <v>100</v>
      </c>
      <c r="L8" s="6"/>
      <c r="N8" s="26"/>
      <c r="O8" s="26"/>
    </row>
    <row r="9" spans="1:15" ht="16.5" customHeight="1">
      <c r="A9" s="5">
        <v>7</v>
      </c>
      <c r="B9" s="31">
        <v>41398</v>
      </c>
      <c r="C9" s="11"/>
      <c r="D9" s="6" t="s">
        <v>8</v>
      </c>
      <c r="E9" s="42" t="s">
        <v>253</v>
      </c>
      <c r="F9" s="6" t="s">
        <v>334</v>
      </c>
      <c r="G9" s="6" t="s">
        <v>131</v>
      </c>
      <c r="H9" s="35">
        <v>1.65</v>
      </c>
      <c r="I9" s="36" t="s">
        <v>335</v>
      </c>
      <c r="J9" s="17">
        <v>90</v>
      </c>
      <c r="K9" s="13">
        <v>0</v>
      </c>
      <c r="L9" s="6"/>
      <c r="N9" s="26"/>
      <c r="O9" s="26"/>
    </row>
    <row r="10" spans="1:15" ht="12.75">
      <c r="A10" s="5">
        <v>8</v>
      </c>
      <c r="B10" s="31">
        <v>41399</v>
      </c>
      <c r="C10" s="6"/>
      <c r="D10" s="6" t="s">
        <v>8</v>
      </c>
      <c r="E10" s="42" t="s">
        <v>143</v>
      </c>
      <c r="F10" s="6" t="s">
        <v>336</v>
      </c>
      <c r="G10" s="6" t="s">
        <v>134</v>
      </c>
      <c r="H10" s="35">
        <v>1.75</v>
      </c>
      <c r="I10" s="38" t="s">
        <v>176</v>
      </c>
      <c r="J10" s="13">
        <v>100</v>
      </c>
      <c r="K10" s="13">
        <v>100</v>
      </c>
      <c r="L10" s="6"/>
      <c r="N10" s="26"/>
      <c r="O10" s="26"/>
    </row>
    <row r="11" spans="1:15" ht="12.75">
      <c r="A11" s="5">
        <v>9</v>
      </c>
      <c r="B11" s="31">
        <v>41399</v>
      </c>
      <c r="C11" s="6"/>
      <c r="D11" s="6" t="s">
        <v>8</v>
      </c>
      <c r="E11" s="42" t="s">
        <v>337</v>
      </c>
      <c r="F11" s="6" t="s">
        <v>338</v>
      </c>
      <c r="G11" s="6" t="s">
        <v>12</v>
      </c>
      <c r="H11" s="35">
        <v>2.1</v>
      </c>
      <c r="I11" s="39" t="s">
        <v>185</v>
      </c>
      <c r="J11" s="13">
        <v>80</v>
      </c>
      <c r="K11" s="13">
        <v>0</v>
      </c>
      <c r="L11" s="6"/>
      <c r="N11" s="26"/>
      <c r="O11" s="26"/>
    </row>
    <row r="12" spans="1:15" ht="12.75" customHeight="1">
      <c r="A12" s="5">
        <v>10</v>
      </c>
      <c r="B12" s="31">
        <v>41400</v>
      </c>
      <c r="C12" s="6"/>
      <c r="D12" s="6" t="s">
        <v>8</v>
      </c>
      <c r="E12" s="42" t="s">
        <v>319</v>
      </c>
      <c r="F12" s="6" t="s">
        <v>339</v>
      </c>
      <c r="G12" s="6" t="s">
        <v>134</v>
      </c>
      <c r="H12" s="35">
        <v>1.75</v>
      </c>
      <c r="I12" s="37" t="s">
        <v>335</v>
      </c>
      <c r="J12" s="13">
        <v>100</v>
      </c>
      <c r="K12" s="13">
        <v>175</v>
      </c>
      <c r="L12" s="6"/>
      <c r="N12" s="26"/>
      <c r="O12" s="26"/>
    </row>
    <row r="13" spans="1:15" ht="12.75" customHeight="1">
      <c r="A13" s="5">
        <v>11</v>
      </c>
      <c r="B13" s="31">
        <v>41401</v>
      </c>
      <c r="D13" s="6" t="s">
        <v>8</v>
      </c>
      <c r="E13" s="42" t="s">
        <v>340</v>
      </c>
      <c r="F13" s="6" t="s">
        <v>341</v>
      </c>
      <c r="G13" s="6" t="s">
        <v>37</v>
      </c>
      <c r="H13" s="35">
        <v>1.9</v>
      </c>
      <c r="I13" s="37" t="s">
        <v>213</v>
      </c>
      <c r="J13" s="13">
        <v>80</v>
      </c>
      <c r="K13" s="13">
        <f>J13*H13</f>
        <v>152</v>
      </c>
      <c r="L13" s="6"/>
      <c r="N13" s="26"/>
      <c r="O13" s="26"/>
    </row>
    <row r="14" spans="1:19" ht="12.75" customHeight="1">
      <c r="A14" s="5">
        <v>12</v>
      </c>
      <c r="B14" s="31">
        <v>41401</v>
      </c>
      <c r="D14" s="6" t="s">
        <v>8</v>
      </c>
      <c r="E14" s="42" t="s">
        <v>342</v>
      </c>
      <c r="F14" s="6" t="s">
        <v>343</v>
      </c>
      <c r="G14" s="6" t="s">
        <v>37</v>
      </c>
      <c r="H14" s="35">
        <v>1.68</v>
      </c>
      <c r="I14" s="36" t="s">
        <v>174</v>
      </c>
      <c r="J14" s="13">
        <v>90</v>
      </c>
      <c r="K14" s="13">
        <v>0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41402</v>
      </c>
      <c r="D15" s="6" t="s">
        <v>8</v>
      </c>
      <c r="E15" s="42" t="s">
        <v>344</v>
      </c>
      <c r="F15" s="6" t="s">
        <v>345</v>
      </c>
      <c r="G15" s="6" t="s">
        <v>104</v>
      </c>
      <c r="H15" s="35">
        <v>1.6</v>
      </c>
      <c r="I15" s="37" t="s">
        <v>149</v>
      </c>
      <c r="J15" s="13">
        <v>100</v>
      </c>
      <c r="K15" s="13">
        <v>160</v>
      </c>
      <c r="L15" s="6"/>
      <c r="N15" s="26"/>
      <c r="O15" s="26"/>
    </row>
    <row r="16" spans="1:15" ht="12.75" customHeight="1">
      <c r="A16" s="5">
        <v>14</v>
      </c>
      <c r="B16" s="31">
        <v>41403</v>
      </c>
      <c r="D16" s="6" t="s">
        <v>8</v>
      </c>
      <c r="E16" s="42" t="s">
        <v>346</v>
      </c>
      <c r="F16" s="6" t="s">
        <v>347</v>
      </c>
      <c r="G16" s="6" t="s">
        <v>348</v>
      </c>
      <c r="H16" s="35">
        <v>1.6</v>
      </c>
      <c r="I16" s="37" t="s">
        <v>159</v>
      </c>
      <c r="J16" s="13">
        <v>100</v>
      </c>
      <c r="K16" s="13">
        <v>160</v>
      </c>
      <c r="L16" s="6"/>
      <c r="N16" s="26"/>
      <c r="O16" s="26"/>
    </row>
    <row r="17" spans="1:15" ht="15" customHeight="1">
      <c r="A17" s="5">
        <v>15</v>
      </c>
      <c r="B17" s="31">
        <v>41404</v>
      </c>
      <c r="D17" s="6" t="s">
        <v>165</v>
      </c>
      <c r="E17" s="42" t="s">
        <v>193</v>
      </c>
      <c r="F17" s="6" t="s">
        <v>349</v>
      </c>
      <c r="G17" s="6" t="s">
        <v>350</v>
      </c>
      <c r="H17" s="35">
        <v>1.85</v>
      </c>
      <c r="I17" s="37" t="s">
        <v>351</v>
      </c>
      <c r="J17" s="13">
        <v>90</v>
      </c>
      <c r="K17" s="13">
        <f>J17*H17</f>
        <v>166.5</v>
      </c>
      <c r="L17" s="6"/>
      <c r="N17" s="26"/>
      <c r="O17" s="26"/>
    </row>
    <row r="18" spans="1:15" ht="15" customHeight="1">
      <c r="A18" s="5">
        <v>16</v>
      </c>
      <c r="B18" s="31">
        <v>41405</v>
      </c>
      <c r="D18" s="6" t="s">
        <v>8</v>
      </c>
      <c r="E18" s="42" t="s">
        <v>253</v>
      </c>
      <c r="F18" s="6" t="s">
        <v>352</v>
      </c>
      <c r="G18" s="6" t="s">
        <v>134</v>
      </c>
      <c r="H18" s="35">
        <v>2.1</v>
      </c>
      <c r="I18" s="37" t="s">
        <v>335</v>
      </c>
      <c r="J18" s="13">
        <v>80</v>
      </c>
      <c r="K18" s="13">
        <f>J18*H18</f>
        <v>168</v>
      </c>
      <c r="L18" s="6"/>
      <c r="N18" s="26"/>
      <c r="O18" s="26"/>
    </row>
    <row r="19" spans="1:15" ht="15" customHeight="1">
      <c r="A19" s="5">
        <v>17</v>
      </c>
      <c r="B19" s="31">
        <v>41406</v>
      </c>
      <c r="D19" s="6" t="s">
        <v>8</v>
      </c>
      <c r="E19" s="42" t="s">
        <v>253</v>
      </c>
      <c r="F19" s="6" t="s">
        <v>353</v>
      </c>
      <c r="G19" s="6" t="s">
        <v>39</v>
      </c>
      <c r="H19" s="35">
        <v>1.75</v>
      </c>
      <c r="I19" s="36" t="s">
        <v>176</v>
      </c>
      <c r="J19" s="13">
        <v>90</v>
      </c>
      <c r="K19" s="13">
        <v>0</v>
      </c>
      <c r="L19" s="6"/>
      <c r="N19" s="26"/>
      <c r="O19" s="26"/>
    </row>
    <row r="20" spans="1:15" ht="15" customHeight="1">
      <c r="A20" s="5">
        <v>18</v>
      </c>
      <c r="B20" s="31">
        <v>41406</v>
      </c>
      <c r="D20" s="6" t="s">
        <v>165</v>
      </c>
      <c r="E20" s="42" t="s">
        <v>354</v>
      </c>
      <c r="F20" s="6" t="s">
        <v>355</v>
      </c>
      <c r="G20" s="6" t="s">
        <v>356</v>
      </c>
      <c r="H20" s="35">
        <v>1.85</v>
      </c>
      <c r="I20" s="36" t="s">
        <v>357</v>
      </c>
      <c r="J20" s="13">
        <v>80</v>
      </c>
      <c r="K20" s="13">
        <v>0</v>
      </c>
      <c r="L20" s="6"/>
      <c r="N20" s="26"/>
      <c r="O20" s="26"/>
    </row>
    <row r="21" spans="1:15" ht="15" customHeight="1">
      <c r="A21" s="5">
        <v>19</v>
      </c>
      <c r="B21" s="31">
        <v>41407</v>
      </c>
      <c r="D21" s="6" t="s">
        <v>8</v>
      </c>
      <c r="E21" s="42" t="s">
        <v>342</v>
      </c>
      <c r="F21" s="6" t="s">
        <v>358</v>
      </c>
      <c r="G21" s="6" t="s">
        <v>38</v>
      </c>
      <c r="H21" s="35">
        <v>1.6</v>
      </c>
      <c r="I21" s="37" t="s">
        <v>183</v>
      </c>
      <c r="J21" s="13">
        <v>100</v>
      </c>
      <c r="K21" s="13">
        <v>160</v>
      </c>
      <c r="L21" s="6"/>
      <c r="N21" s="26"/>
      <c r="O21" s="26"/>
    </row>
    <row r="22" spans="1:15" ht="12.75">
      <c r="A22" s="5">
        <v>20</v>
      </c>
      <c r="B22" s="31">
        <v>41407</v>
      </c>
      <c r="D22" s="6" t="s">
        <v>8</v>
      </c>
      <c r="E22" s="6" t="s">
        <v>342</v>
      </c>
      <c r="F22" s="6" t="s">
        <v>359</v>
      </c>
      <c r="G22" s="6" t="s">
        <v>12</v>
      </c>
      <c r="H22" s="35">
        <v>1.55</v>
      </c>
      <c r="I22" s="37" t="s">
        <v>176</v>
      </c>
      <c r="J22" s="13">
        <v>100</v>
      </c>
      <c r="K22" s="6">
        <v>155</v>
      </c>
      <c r="L22" s="6"/>
      <c r="N22" s="26"/>
      <c r="O22" s="26"/>
    </row>
    <row r="23" spans="1:15" ht="12.75">
      <c r="A23" s="5">
        <v>21</v>
      </c>
      <c r="B23" s="31">
        <v>41408</v>
      </c>
      <c r="C23" s="12"/>
      <c r="D23" s="42" t="s">
        <v>8</v>
      </c>
      <c r="E23" s="42" t="s">
        <v>342</v>
      </c>
      <c r="F23" s="6" t="s">
        <v>360</v>
      </c>
      <c r="G23" s="6" t="s">
        <v>134</v>
      </c>
      <c r="H23" s="35">
        <v>1.6</v>
      </c>
      <c r="I23" s="38" t="s">
        <v>176</v>
      </c>
      <c r="J23" s="13">
        <v>100</v>
      </c>
      <c r="K23" s="13">
        <v>100</v>
      </c>
      <c r="L23" s="6"/>
      <c r="N23" s="26"/>
      <c r="O23" s="26"/>
    </row>
    <row r="24" spans="1:15" ht="12.75">
      <c r="A24" s="5">
        <v>22</v>
      </c>
      <c r="B24" s="31">
        <v>41409</v>
      </c>
      <c r="C24" s="12"/>
      <c r="D24" s="42" t="s">
        <v>8</v>
      </c>
      <c r="E24" s="42" t="s">
        <v>170</v>
      </c>
      <c r="F24" s="6" t="s">
        <v>361</v>
      </c>
      <c r="G24" s="6" t="s">
        <v>39</v>
      </c>
      <c r="H24" s="35">
        <v>1.8</v>
      </c>
      <c r="I24" s="37" t="s">
        <v>159</v>
      </c>
      <c r="J24" s="13">
        <v>90</v>
      </c>
      <c r="K24" s="13">
        <f>J24*H24</f>
        <v>162</v>
      </c>
      <c r="L24" s="6"/>
      <c r="N24" s="26"/>
      <c r="O24" s="26"/>
    </row>
    <row r="25" spans="1:15" ht="12.75">
      <c r="A25" s="5">
        <v>23</v>
      </c>
      <c r="B25" s="31">
        <v>41410</v>
      </c>
      <c r="C25" s="6"/>
      <c r="D25" s="42" t="s">
        <v>8</v>
      </c>
      <c r="E25" s="42" t="s">
        <v>362</v>
      </c>
      <c r="F25" s="6" t="s">
        <v>363</v>
      </c>
      <c r="G25" s="6" t="s">
        <v>38</v>
      </c>
      <c r="H25" s="35">
        <v>1.9</v>
      </c>
      <c r="I25" s="37" t="s">
        <v>364</v>
      </c>
      <c r="J25" s="13">
        <v>90</v>
      </c>
      <c r="K25" s="13">
        <f>J25*H25</f>
        <v>171</v>
      </c>
      <c r="L25" s="6"/>
      <c r="N25" s="26"/>
      <c r="O25" s="26"/>
    </row>
    <row r="26" spans="1:15" ht="12.75">
      <c r="A26" s="5">
        <v>24</v>
      </c>
      <c r="B26" s="31">
        <v>41411</v>
      </c>
      <c r="C26" s="6"/>
      <c r="D26" s="42" t="s">
        <v>8</v>
      </c>
      <c r="E26" s="42" t="s">
        <v>365</v>
      </c>
      <c r="F26" s="6" t="s">
        <v>366</v>
      </c>
      <c r="G26" s="6" t="s">
        <v>39</v>
      </c>
      <c r="H26" s="35">
        <v>1.6</v>
      </c>
      <c r="I26" s="37" t="s">
        <v>159</v>
      </c>
      <c r="J26" s="13">
        <v>100</v>
      </c>
      <c r="K26" s="13">
        <v>160</v>
      </c>
      <c r="L26" s="6"/>
      <c r="N26" s="26"/>
      <c r="O26" s="26"/>
    </row>
    <row r="27" spans="1:15" ht="12.75">
      <c r="A27" s="5">
        <v>25</v>
      </c>
      <c r="B27" s="31">
        <v>41411</v>
      </c>
      <c r="C27" s="6"/>
      <c r="D27" s="42" t="s">
        <v>8</v>
      </c>
      <c r="E27" s="42" t="s">
        <v>127</v>
      </c>
      <c r="F27" s="6" t="s">
        <v>367</v>
      </c>
      <c r="G27" s="6" t="s">
        <v>38</v>
      </c>
      <c r="H27" s="35">
        <v>1.7</v>
      </c>
      <c r="I27" s="36" t="s">
        <v>156</v>
      </c>
      <c r="J27" s="13">
        <v>90</v>
      </c>
      <c r="K27" s="6">
        <v>0</v>
      </c>
      <c r="N27" s="26"/>
      <c r="O27" s="26"/>
    </row>
    <row r="28" spans="1:15" ht="12.75">
      <c r="A28" s="5">
        <v>26</v>
      </c>
      <c r="B28" s="31">
        <v>41412</v>
      </c>
      <c r="C28" s="6"/>
      <c r="D28" s="42" t="s">
        <v>8</v>
      </c>
      <c r="E28" s="42" t="s">
        <v>34</v>
      </c>
      <c r="F28" s="6" t="s">
        <v>368</v>
      </c>
      <c r="G28" s="6" t="s">
        <v>134</v>
      </c>
      <c r="H28" s="35">
        <v>1.6</v>
      </c>
      <c r="I28" s="37" t="s">
        <v>312</v>
      </c>
      <c r="J28" s="6">
        <v>100</v>
      </c>
      <c r="K28" s="13">
        <v>160</v>
      </c>
      <c r="N28" s="26"/>
      <c r="O28" s="26"/>
    </row>
    <row r="29" spans="1:15" ht="12.75">
      <c r="A29" s="5">
        <v>27</v>
      </c>
      <c r="B29" s="31">
        <v>41412</v>
      </c>
      <c r="C29" s="6"/>
      <c r="D29" s="42" t="s">
        <v>8</v>
      </c>
      <c r="E29" s="42" t="s">
        <v>34</v>
      </c>
      <c r="F29" s="6" t="s">
        <v>369</v>
      </c>
      <c r="G29" s="6" t="s">
        <v>95</v>
      </c>
      <c r="H29" s="35">
        <v>1.9</v>
      </c>
      <c r="I29" s="36" t="s">
        <v>192</v>
      </c>
      <c r="J29" s="6">
        <v>80</v>
      </c>
      <c r="K29" s="13">
        <v>0</v>
      </c>
      <c r="N29" s="26"/>
      <c r="O29" s="26"/>
    </row>
    <row r="30" spans="1:15" ht="12.75">
      <c r="A30" s="5">
        <v>28</v>
      </c>
      <c r="B30" s="31">
        <v>41413</v>
      </c>
      <c r="D30" s="42" t="s">
        <v>8</v>
      </c>
      <c r="E30" s="42" t="s">
        <v>253</v>
      </c>
      <c r="F30" s="6" t="s">
        <v>370</v>
      </c>
      <c r="G30" s="6" t="s">
        <v>237</v>
      </c>
      <c r="H30" s="35">
        <v>1.75</v>
      </c>
      <c r="I30" s="37" t="s">
        <v>312</v>
      </c>
      <c r="J30" s="6">
        <v>90</v>
      </c>
      <c r="K30" s="6">
        <f>J30*H30</f>
        <v>157.5</v>
      </c>
      <c r="O30" s="26"/>
    </row>
    <row r="31" spans="1:15" ht="12.75" customHeight="1">
      <c r="A31" s="5">
        <v>29</v>
      </c>
      <c r="B31" s="31">
        <v>41413</v>
      </c>
      <c r="D31" s="42" t="s">
        <v>8</v>
      </c>
      <c r="E31" s="42" t="s">
        <v>316</v>
      </c>
      <c r="F31" s="6" t="s">
        <v>371</v>
      </c>
      <c r="G31" s="6" t="s">
        <v>38</v>
      </c>
      <c r="H31" s="35">
        <v>1.65</v>
      </c>
      <c r="I31" s="37" t="s">
        <v>174</v>
      </c>
      <c r="J31" s="6">
        <v>100</v>
      </c>
      <c r="K31" s="6">
        <v>165</v>
      </c>
      <c r="O31" s="26"/>
    </row>
    <row r="32" spans="1:15" ht="12.75">
      <c r="A32" s="5">
        <v>30</v>
      </c>
      <c r="B32" s="31">
        <v>41414</v>
      </c>
      <c r="C32" s="6"/>
      <c r="D32" s="42" t="s">
        <v>8</v>
      </c>
      <c r="E32" s="42" t="s">
        <v>253</v>
      </c>
      <c r="F32" s="6" t="s">
        <v>372</v>
      </c>
      <c r="G32" s="6" t="s">
        <v>38</v>
      </c>
      <c r="H32" s="35">
        <v>1.65</v>
      </c>
      <c r="I32" s="37" t="s">
        <v>174</v>
      </c>
      <c r="J32" s="6">
        <v>100</v>
      </c>
      <c r="K32" s="6">
        <v>165</v>
      </c>
      <c r="O32" s="26"/>
    </row>
    <row r="33" spans="1:15" ht="12.75">
      <c r="A33" s="5">
        <v>31</v>
      </c>
      <c r="B33" s="31">
        <v>41414</v>
      </c>
      <c r="C33" s="6"/>
      <c r="D33" s="42" t="s">
        <v>8</v>
      </c>
      <c r="E33" s="42" t="s">
        <v>319</v>
      </c>
      <c r="F33" s="6" t="s">
        <v>373</v>
      </c>
      <c r="G33" s="6" t="s">
        <v>12</v>
      </c>
      <c r="H33" s="35">
        <v>1.65</v>
      </c>
      <c r="I33" s="38" t="s">
        <v>213</v>
      </c>
      <c r="J33" s="17">
        <v>100</v>
      </c>
      <c r="K33" s="13">
        <v>100</v>
      </c>
      <c r="O33" s="26"/>
    </row>
    <row r="34" spans="1:15" ht="12.75">
      <c r="A34" s="5">
        <v>32</v>
      </c>
      <c r="B34" s="31">
        <v>41418</v>
      </c>
      <c r="C34" s="6"/>
      <c r="D34" s="42" t="s">
        <v>8</v>
      </c>
      <c r="E34" s="42" t="s">
        <v>374</v>
      </c>
      <c r="F34" s="6" t="s">
        <v>375</v>
      </c>
      <c r="G34" s="6" t="s">
        <v>131</v>
      </c>
      <c r="H34" s="35">
        <v>1.65</v>
      </c>
      <c r="I34" s="36" t="s">
        <v>159</v>
      </c>
      <c r="J34" s="7">
        <v>100</v>
      </c>
      <c r="K34" s="6">
        <v>0</v>
      </c>
      <c r="O34" s="26"/>
    </row>
    <row r="35" spans="1:15" ht="12.75">
      <c r="A35" s="5">
        <v>33</v>
      </c>
      <c r="B35" s="31">
        <v>41419</v>
      </c>
      <c r="C35" s="6"/>
      <c r="D35" s="42" t="s">
        <v>8</v>
      </c>
      <c r="E35" s="42" t="s">
        <v>376</v>
      </c>
      <c r="F35" s="6" t="s">
        <v>377</v>
      </c>
      <c r="G35" s="6" t="s">
        <v>378</v>
      </c>
      <c r="H35" s="35">
        <v>1.93</v>
      </c>
      <c r="I35" s="37" t="s">
        <v>379</v>
      </c>
      <c r="J35" s="6">
        <v>90</v>
      </c>
      <c r="K35" s="13">
        <f>J35*H35</f>
        <v>173.7</v>
      </c>
      <c r="O35" s="26"/>
    </row>
    <row r="36" spans="1:15" ht="12.75">
      <c r="A36" s="5">
        <v>34</v>
      </c>
      <c r="B36" s="31">
        <v>41419</v>
      </c>
      <c r="C36" s="6"/>
      <c r="D36" s="42" t="s">
        <v>8</v>
      </c>
      <c r="E36" s="42" t="s">
        <v>380</v>
      </c>
      <c r="F36" s="6" t="s">
        <v>381</v>
      </c>
      <c r="G36" s="6" t="s">
        <v>77</v>
      </c>
      <c r="H36" s="35">
        <v>1.7</v>
      </c>
      <c r="I36" s="36" t="s">
        <v>258</v>
      </c>
      <c r="J36" s="6">
        <v>90</v>
      </c>
      <c r="K36" s="13">
        <v>0</v>
      </c>
      <c r="O36" s="26"/>
    </row>
    <row r="37" spans="1:15" ht="12.75">
      <c r="A37" s="5">
        <v>35</v>
      </c>
      <c r="B37" s="31">
        <v>41419</v>
      </c>
      <c r="C37" s="6"/>
      <c r="D37" s="42" t="s">
        <v>8</v>
      </c>
      <c r="E37" s="42" t="s">
        <v>157</v>
      </c>
      <c r="F37" s="6" t="s">
        <v>382</v>
      </c>
      <c r="G37" s="6" t="s">
        <v>41</v>
      </c>
      <c r="H37" s="35">
        <v>2.25</v>
      </c>
      <c r="I37" s="37" t="s">
        <v>159</v>
      </c>
      <c r="J37" s="6">
        <v>80</v>
      </c>
      <c r="K37" s="6">
        <v>80</v>
      </c>
      <c r="O37" s="26"/>
    </row>
    <row r="38" spans="1:11" ht="12.75">
      <c r="A38" s="5">
        <v>36</v>
      </c>
      <c r="B38" s="31">
        <v>41420</v>
      </c>
      <c r="C38" s="6"/>
      <c r="D38" s="42" t="s">
        <v>8</v>
      </c>
      <c r="E38" s="42" t="s">
        <v>253</v>
      </c>
      <c r="F38" s="6" t="s">
        <v>383</v>
      </c>
      <c r="G38" s="6" t="s">
        <v>134</v>
      </c>
      <c r="H38" s="45">
        <v>1.9</v>
      </c>
      <c r="I38" s="37" t="s">
        <v>174</v>
      </c>
      <c r="J38" s="6">
        <v>90</v>
      </c>
      <c r="K38" s="6">
        <v>90</v>
      </c>
    </row>
    <row r="39" spans="1:11" ht="12.75">
      <c r="A39" s="5">
        <v>37</v>
      </c>
      <c r="B39" s="31">
        <v>41420</v>
      </c>
      <c r="C39" s="6"/>
      <c r="D39" s="42" t="s">
        <v>8</v>
      </c>
      <c r="E39" s="42" t="s">
        <v>253</v>
      </c>
      <c r="F39" s="6" t="s">
        <v>384</v>
      </c>
      <c r="G39" s="6" t="s">
        <v>39</v>
      </c>
      <c r="H39" s="35">
        <v>1.7</v>
      </c>
      <c r="I39" s="38" t="s">
        <v>213</v>
      </c>
      <c r="J39" s="6">
        <v>100</v>
      </c>
      <c r="K39" s="6">
        <v>100</v>
      </c>
    </row>
    <row r="40" spans="1:11" ht="12.75">
      <c r="A40" s="5">
        <v>38</v>
      </c>
      <c r="B40" s="31">
        <v>41420</v>
      </c>
      <c r="C40" s="6"/>
      <c r="D40" s="42" t="s">
        <v>8</v>
      </c>
      <c r="E40" s="42" t="s">
        <v>316</v>
      </c>
      <c r="F40" s="6" t="s">
        <v>385</v>
      </c>
      <c r="G40" s="6" t="s">
        <v>289</v>
      </c>
      <c r="H40" s="35">
        <v>1.9</v>
      </c>
      <c r="I40" s="37" t="s">
        <v>258</v>
      </c>
      <c r="J40" s="6">
        <v>90</v>
      </c>
      <c r="K40" s="13">
        <f>J40*H40</f>
        <v>171</v>
      </c>
    </row>
    <row r="41" spans="1:11" ht="12.75">
      <c r="A41" s="5">
        <v>39</v>
      </c>
      <c r="B41" s="31">
        <v>41420</v>
      </c>
      <c r="C41" s="6"/>
      <c r="D41" s="42" t="s">
        <v>8</v>
      </c>
      <c r="E41" s="42" t="s">
        <v>316</v>
      </c>
      <c r="F41" s="6" t="s">
        <v>386</v>
      </c>
      <c r="G41" s="6" t="s">
        <v>12</v>
      </c>
      <c r="H41" s="35">
        <v>1.65</v>
      </c>
      <c r="I41" s="38" t="s">
        <v>213</v>
      </c>
      <c r="J41" s="6">
        <v>100</v>
      </c>
      <c r="K41" s="6">
        <v>100</v>
      </c>
    </row>
    <row r="42" spans="1:11" ht="12.75">
      <c r="A42" s="5">
        <v>40</v>
      </c>
      <c r="B42" s="31">
        <v>41422</v>
      </c>
      <c r="C42" s="6"/>
      <c r="D42" s="42" t="s">
        <v>8</v>
      </c>
      <c r="E42" s="42" t="s">
        <v>387</v>
      </c>
      <c r="F42" s="6" t="s">
        <v>388</v>
      </c>
      <c r="G42" s="6" t="s">
        <v>237</v>
      </c>
      <c r="H42" s="35">
        <v>1.85</v>
      </c>
      <c r="I42" s="37" t="s">
        <v>181</v>
      </c>
      <c r="J42" s="6">
        <v>90</v>
      </c>
      <c r="K42" s="13">
        <f>J42*H42</f>
        <v>166.5</v>
      </c>
    </row>
    <row r="43" spans="1:11" ht="14.25" customHeight="1">
      <c r="A43" s="5">
        <v>41</v>
      </c>
      <c r="B43" s="31">
        <v>41423</v>
      </c>
      <c r="C43" s="6"/>
      <c r="D43" s="42" t="s">
        <v>8</v>
      </c>
      <c r="E43" s="42" t="s">
        <v>389</v>
      </c>
      <c r="F43" s="6" t="s">
        <v>390</v>
      </c>
      <c r="G43" s="6" t="s">
        <v>134</v>
      </c>
      <c r="H43" s="35">
        <v>2.15</v>
      </c>
      <c r="I43" s="37" t="s">
        <v>183</v>
      </c>
      <c r="J43" s="6">
        <v>80</v>
      </c>
      <c r="K43" s="13">
        <f>J43*H43</f>
        <v>172</v>
      </c>
    </row>
    <row r="44" spans="1:11" ht="12.75">
      <c r="A44" s="5">
        <v>42</v>
      </c>
      <c r="B44" s="31">
        <v>41424</v>
      </c>
      <c r="D44" s="6" t="s">
        <v>8</v>
      </c>
      <c r="E44" s="6" t="s">
        <v>391</v>
      </c>
      <c r="F44" s="6" t="s">
        <v>392</v>
      </c>
      <c r="G44" s="6" t="s">
        <v>134</v>
      </c>
      <c r="H44" s="35">
        <v>1.6</v>
      </c>
      <c r="I44" s="37" t="s">
        <v>183</v>
      </c>
      <c r="J44" s="6">
        <v>100</v>
      </c>
      <c r="K44" s="6">
        <v>160</v>
      </c>
    </row>
    <row r="45" spans="1:11" ht="12.75">
      <c r="A45" s="5">
        <v>43</v>
      </c>
      <c r="B45" s="31">
        <v>41425</v>
      </c>
      <c r="D45" s="6" t="s">
        <v>165</v>
      </c>
      <c r="E45" s="6" t="s">
        <v>393</v>
      </c>
      <c r="F45" s="6" t="s">
        <v>394</v>
      </c>
      <c r="G45" s="6" t="s">
        <v>33</v>
      </c>
      <c r="H45" s="35">
        <v>1.6</v>
      </c>
      <c r="I45" s="37" t="s">
        <v>395</v>
      </c>
      <c r="J45" s="6">
        <v>100</v>
      </c>
      <c r="K45" s="6">
        <v>160</v>
      </c>
    </row>
    <row r="46" spans="1:11" ht="12.75">
      <c r="A46" s="5">
        <v>44</v>
      </c>
      <c r="B46" s="31"/>
      <c r="D46" s="6"/>
      <c r="E46" s="6"/>
      <c r="F46" s="6"/>
      <c r="G46" s="6"/>
      <c r="H46" s="35"/>
      <c r="I46" s="36"/>
      <c r="J46" s="6"/>
      <c r="K46" s="6"/>
    </row>
    <row r="47" spans="1:11" ht="12.75">
      <c r="A47" s="5">
        <v>45</v>
      </c>
      <c r="B47" s="31"/>
      <c r="D47" s="6"/>
      <c r="E47" s="6"/>
      <c r="F47" s="6"/>
      <c r="G47" s="6"/>
      <c r="H47" s="6"/>
      <c r="I47" s="36"/>
      <c r="J47" s="6"/>
      <c r="K47" s="6"/>
    </row>
    <row r="48" spans="1:11" ht="12.75">
      <c r="A48" s="5">
        <v>46</v>
      </c>
      <c r="B48" s="31"/>
      <c r="D48" s="6"/>
      <c r="E48" s="6"/>
      <c r="F48" s="6"/>
      <c r="G48" s="6"/>
      <c r="H48" s="6"/>
      <c r="I48" s="36"/>
      <c r="J48" s="6"/>
      <c r="K48" s="6"/>
    </row>
    <row r="49" spans="1:11" ht="12.75">
      <c r="A49" s="5">
        <v>47</v>
      </c>
      <c r="B49" s="31"/>
      <c r="D49" s="6"/>
      <c r="E49" s="6"/>
      <c r="F49" s="6"/>
      <c r="G49" s="6"/>
      <c r="H49" s="6"/>
      <c r="I49" s="38"/>
      <c r="J49" s="6"/>
      <c r="K49" s="6"/>
    </row>
    <row r="50" spans="1:11" ht="12.75">
      <c r="A50" s="5">
        <v>48</v>
      </c>
      <c r="B50" s="31"/>
      <c r="D50" s="6"/>
      <c r="E50" s="6"/>
      <c r="F50" s="6"/>
      <c r="G50" s="6"/>
      <c r="H50" s="6"/>
      <c r="I50" s="36"/>
      <c r="J50" s="6"/>
      <c r="K50" s="6"/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43</v>
      </c>
      <c r="K51" s="6" t="s">
        <v>26</v>
      </c>
      <c r="L51" s="6"/>
      <c r="M51" s="21">
        <f>MAX(H3:H50)</f>
        <v>2.25</v>
      </c>
    </row>
    <row r="52" spans="3:13" ht="12.75">
      <c r="C52" s="48" t="s">
        <v>10</v>
      </c>
      <c r="D52" s="48"/>
      <c r="E52" s="43">
        <f>E51-SUM(J3:J50)+SUM(K3:K50)</f>
        <v>1620.1999999999998</v>
      </c>
      <c r="F52" s="14">
        <f>F51*E53/100+F51</f>
        <v>48606</v>
      </c>
      <c r="H52" s="51" t="s">
        <v>24</v>
      </c>
      <c r="I52" s="51"/>
      <c r="J52" s="20">
        <f>J51-J53-J54</f>
        <v>23</v>
      </c>
      <c r="K52" s="51" t="s">
        <v>25</v>
      </c>
      <c r="L52" s="51"/>
      <c r="M52" s="21">
        <f>MIN(H3:H50)</f>
        <v>1.55</v>
      </c>
    </row>
    <row r="53" spans="3:13" ht="12.75">
      <c r="C53" s="48" t="s">
        <v>11</v>
      </c>
      <c r="D53" s="48"/>
      <c r="E53" s="9">
        <f>(E52-E51)/E51*100</f>
        <v>62.01999999999999</v>
      </c>
      <c r="F53" s="15">
        <f>E53</f>
        <v>62.01999999999999</v>
      </c>
      <c r="H53" s="52" t="s">
        <v>21</v>
      </c>
      <c r="I53" s="52"/>
      <c r="J53" s="18">
        <f>COUNTIF(K3:K50,0)</f>
        <v>11</v>
      </c>
      <c r="K53" s="51" t="s">
        <v>27</v>
      </c>
      <c r="L53" s="51"/>
      <c r="M53" s="21">
        <f>AVERAGE(H3:H50)</f>
        <v>1.7553488372093025</v>
      </c>
    </row>
    <row r="54" spans="3:10" ht="12.75">
      <c r="C54" s="16" t="s">
        <v>15</v>
      </c>
      <c r="D54" s="16"/>
      <c r="E54" s="44">
        <f>E52-E51</f>
        <v>620.1999999999998</v>
      </c>
      <c r="F54" s="16">
        <f>F52-F51</f>
        <v>18606</v>
      </c>
      <c r="H54" s="50" t="s">
        <v>22</v>
      </c>
      <c r="I54" s="50"/>
      <c r="J54" s="19">
        <v>9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9">
    <mergeCell ref="A1:I1"/>
    <mergeCell ref="H54:I54"/>
    <mergeCell ref="B56:F56"/>
    <mergeCell ref="K52:L52"/>
    <mergeCell ref="C53:D53"/>
    <mergeCell ref="H53:I53"/>
    <mergeCell ref="K53:L53"/>
    <mergeCell ref="C52:D52"/>
    <mergeCell ref="H52:I52"/>
  </mergeCells>
  <hyperlinks>
    <hyperlink ref="J58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workbookViewId="0" topLeftCell="A1">
      <selection activeCell="O55" sqref="O55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396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41426</v>
      </c>
      <c r="C3" s="12"/>
      <c r="D3" s="6" t="s">
        <v>8</v>
      </c>
      <c r="E3" s="6" t="s">
        <v>398</v>
      </c>
      <c r="F3" s="42" t="s">
        <v>397</v>
      </c>
      <c r="G3" s="6" t="s">
        <v>39</v>
      </c>
      <c r="H3" s="35">
        <v>1.95</v>
      </c>
      <c r="I3" s="36" t="s">
        <v>176</v>
      </c>
      <c r="J3" s="13">
        <v>80</v>
      </c>
      <c r="K3" s="13">
        <v>0</v>
      </c>
      <c r="L3" s="6"/>
    </row>
    <row r="4" spans="1:12" ht="12.75">
      <c r="A4" s="5">
        <v>2</v>
      </c>
      <c r="B4" s="31">
        <v>41427</v>
      </c>
      <c r="C4" s="12"/>
      <c r="D4" s="6" t="s">
        <v>36</v>
      </c>
      <c r="E4" s="42" t="s">
        <v>399</v>
      </c>
      <c r="F4" s="6" t="s">
        <v>400</v>
      </c>
      <c r="G4" s="6" t="s">
        <v>401</v>
      </c>
      <c r="H4" s="35">
        <v>1.9</v>
      </c>
      <c r="I4" s="36" t="s">
        <v>402</v>
      </c>
      <c r="J4" s="13">
        <v>80</v>
      </c>
      <c r="K4" s="13">
        <v>0</v>
      </c>
      <c r="L4" s="6"/>
    </row>
    <row r="5" spans="1:15" ht="15" customHeight="1">
      <c r="A5" s="5">
        <v>3</v>
      </c>
      <c r="B5" s="31">
        <v>41427</v>
      </c>
      <c r="C5" s="11"/>
      <c r="D5" s="6" t="s">
        <v>8</v>
      </c>
      <c r="E5" s="42" t="s">
        <v>403</v>
      </c>
      <c r="F5" s="6" t="s">
        <v>404</v>
      </c>
      <c r="G5" s="6" t="s">
        <v>30</v>
      </c>
      <c r="H5" s="35">
        <v>1.7</v>
      </c>
      <c r="I5" s="37" t="s">
        <v>205</v>
      </c>
      <c r="J5" s="13">
        <v>90</v>
      </c>
      <c r="K5" s="13">
        <f>J5*H5</f>
        <v>153</v>
      </c>
      <c r="L5" s="6"/>
      <c r="N5" s="26"/>
      <c r="O5" s="26"/>
    </row>
    <row r="6" spans="1:15" ht="15" customHeight="1">
      <c r="A6" s="5">
        <v>4</v>
      </c>
      <c r="B6" s="31">
        <v>41428</v>
      </c>
      <c r="C6" s="11"/>
      <c r="D6" s="6" t="s">
        <v>8</v>
      </c>
      <c r="E6" s="42" t="s">
        <v>391</v>
      </c>
      <c r="F6" s="6" t="s">
        <v>405</v>
      </c>
      <c r="G6" s="6" t="s">
        <v>37</v>
      </c>
      <c r="H6" s="35">
        <v>1.75</v>
      </c>
      <c r="I6" s="37" t="s">
        <v>192</v>
      </c>
      <c r="J6" s="13">
        <v>90</v>
      </c>
      <c r="K6" s="13">
        <f>J6*H6</f>
        <v>157.5</v>
      </c>
      <c r="L6" s="6"/>
      <c r="N6" s="26"/>
      <c r="O6" s="26"/>
    </row>
    <row r="7" spans="1:15" ht="15.75" customHeight="1">
      <c r="A7" s="5">
        <v>5</v>
      </c>
      <c r="B7" s="31">
        <v>41428</v>
      </c>
      <c r="C7" s="11"/>
      <c r="D7" s="6" t="s">
        <v>165</v>
      </c>
      <c r="E7" s="42" t="s">
        <v>406</v>
      </c>
      <c r="F7" s="6" t="s">
        <v>407</v>
      </c>
      <c r="G7" s="6" t="s">
        <v>408</v>
      </c>
      <c r="H7" s="35">
        <v>1.85</v>
      </c>
      <c r="I7" s="36" t="s">
        <v>409</v>
      </c>
      <c r="J7" s="13">
        <v>80</v>
      </c>
      <c r="K7" s="13">
        <v>0</v>
      </c>
      <c r="L7" s="6"/>
      <c r="N7" s="26"/>
      <c r="O7" s="26"/>
    </row>
    <row r="8" spans="1:15" ht="17.25" customHeight="1">
      <c r="A8" s="5">
        <v>6</v>
      </c>
      <c r="B8" s="31">
        <v>41430</v>
      </c>
      <c r="C8" s="11"/>
      <c r="D8" s="6" t="s">
        <v>8</v>
      </c>
      <c r="E8" s="42" t="s">
        <v>410</v>
      </c>
      <c r="F8" s="6" t="s">
        <v>411</v>
      </c>
      <c r="G8" s="6" t="s">
        <v>37</v>
      </c>
      <c r="H8" s="35">
        <v>1.75</v>
      </c>
      <c r="I8" s="36" t="s">
        <v>412</v>
      </c>
      <c r="J8" s="13">
        <v>90</v>
      </c>
      <c r="K8" s="13">
        <v>0</v>
      </c>
      <c r="L8" s="6"/>
      <c r="N8" s="26"/>
      <c r="O8" s="26"/>
    </row>
    <row r="9" spans="1:15" ht="16.5" customHeight="1">
      <c r="A9" s="5">
        <v>7</v>
      </c>
      <c r="B9" s="31">
        <v>41431</v>
      </c>
      <c r="C9" s="11"/>
      <c r="D9" s="6" t="s">
        <v>8</v>
      </c>
      <c r="E9" s="42" t="s">
        <v>413</v>
      </c>
      <c r="F9" s="6" t="s">
        <v>414</v>
      </c>
      <c r="G9" s="6" t="s">
        <v>289</v>
      </c>
      <c r="H9" s="35">
        <v>1.78</v>
      </c>
      <c r="I9" s="37" t="s">
        <v>181</v>
      </c>
      <c r="J9" s="17">
        <v>100</v>
      </c>
      <c r="K9" s="13">
        <v>178</v>
      </c>
      <c r="L9" s="6"/>
      <c r="N9" s="26"/>
      <c r="O9" s="26"/>
    </row>
    <row r="10" spans="1:15" ht="12.75">
      <c r="A10" s="5">
        <v>8</v>
      </c>
      <c r="B10" s="31">
        <v>41432</v>
      </c>
      <c r="C10" s="6"/>
      <c r="D10" s="6" t="s">
        <v>36</v>
      </c>
      <c r="E10" s="42" t="s">
        <v>399</v>
      </c>
      <c r="F10" s="6" t="s">
        <v>415</v>
      </c>
      <c r="G10" s="6" t="s">
        <v>416</v>
      </c>
      <c r="H10" s="35">
        <v>1.65</v>
      </c>
      <c r="I10" s="36" t="s">
        <v>258</v>
      </c>
      <c r="J10" s="13">
        <v>100</v>
      </c>
      <c r="K10" s="13">
        <v>0</v>
      </c>
      <c r="L10" s="6"/>
      <c r="N10" s="26"/>
      <c r="O10" s="26"/>
    </row>
    <row r="11" spans="1:15" ht="12.75">
      <c r="A11" s="5">
        <v>9</v>
      </c>
      <c r="B11" s="31">
        <v>41432</v>
      </c>
      <c r="C11" s="6"/>
      <c r="D11" s="6" t="s">
        <v>8</v>
      </c>
      <c r="E11" s="42" t="s">
        <v>417</v>
      </c>
      <c r="F11" s="6" t="s">
        <v>418</v>
      </c>
      <c r="G11" s="6" t="s">
        <v>37</v>
      </c>
      <c r="H11" s="35">
        <v>1.65</v>
      </c>
      <c r="I11" s="36" t="s">
        <v>419</v>
      </c>
      <c r="J11" s="13">
        <v>90</v>
      </c>
      <c r="K11" s="13">
        <v>0</v>
      </c>
      <c r="L11" s="6"/>
      <c r="N11" s="26"/>
      <c r="O11" s="26"/>
    </row>
    <row r="12" spans="1:15" ht="12.75" customHeight="1">
      <c r="A12" s="5">
        <v>10</v>
      </c>
      <c r="B12" s="31">
        <v>41434</v>
      </c>
      <c r="C12" s="6"/>
      <c r="D12" s="6" t="s">
        <v>36</v>
      </c>
      <c r="E12" s="42" t="s">
        <v>399</v>
      </c>
      <c r="F12" s="6" t="s">
        <v>420</v>
      </c>
      <c r="G12" s="6" t="s">
        <v>421</v>
      </c>
      <c r="H12" s="35">
        <v>1.85</v>
      </c>
      <c r="I12" s="36" t="s">
        <v>422</v>
      </c>
      <c r="J12" s="13">
        <v>90</v>
      </c>
      <c r="K12" s="13">
        <v>0</v>
      </c>
      <c r="L12" s="6"/>
      <c r="N12" s="26"/>
      <c r="O12" s="26"/>
    </row>
    <row r="13" spans="1:15" ht="12.75" customHeight="1">
      <c r="A13" s="5">
        <v>11</v>
      </c>
      <c r="B13" s="31">
        <v>41435</v>
      </c>
      <c r="D13" s="6" t="s">
        <v>36</v>
      </c>
      <c r="E13" s="42" t="s">
        <v>424</v>
      </c>
      <c r="F13" s="6" t="s">
        <v>423</v>
      </c>
      <c r="G13" s="6" t="s">
        <v>48</v>
      </c>
      <c r="H13" s="35">
        <v>1.8</v>
      </c>
      <c r="I13" s="37" t="s">
        <v>183</v>
      </c>
      <c r="J13" s="13">
        <v>100</v>
      </c>
      <c r="K13" s="13">
        <v>180</v>
      </c>
      <c r="L13" s="6"/>
      <c r="N13" s="26"/>
      <c r="O13" s="26"/>
    </row>
    <row r="14" spans="1:19" ht="12.75" customHeight="1">
      <c r="A14" s="5">
        <v>12</v>
      </c>
      <c r="B14" s="31">
        <v>41437</v>
      </c>
      <c r="D14" s="6" t="s">
        <v>8</v>
      </c>
      <c r="E14" s="42" t="s">
        <v>417</v>
      </c>
      <c r="F14" s="6" t="s">
        <v>425</v>
      </c>
      <c r="G14" s="6" t="s">
        <v>39</v>
      </c>
      <c r="H14" s="35">
        <v>1.9</v>
      </c>
      <c r="I14" s="37" t="s">
        <v>192</v>
      </c>
      <c r="J14" s="13">
        <v>90</v>
      </c>
      <c r="K14" s="13">
        <f>J14*H14</f>
        <v>171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41440</v>
      </c>
      <c r="D15" s="6" t="s">
        <v>8</v>
      </c>
      <c r="E15" s="42" t="s">
        <v>249</v>
      </c>
      <c r="F15" s="6" t="s">
        <v>426</v>
      </c>
      <c r="G15" s="6" t="s">
        <v>427</v>
      </c>
      <c r="H15" s="35">
        <v>1.75</v>
      </c>
      <c r="I15" s="37" t="s">
        <v>183</v>
      </c>
      <c r="J15" s="13">
        <v>90</v>
      </c>
      <c r="K15" s="13">
        <f>J15*H15</f>
        <v>157.5</v>
      </c>
      <c r="L15" s="6"/>
      <c r="N15" s="26"/>
      <c r="O15" s="26"/>
    </row>
    <row r="16" spans="1:15" ht="12.75" customHeight="1">
      <c r="A16" s="5">
        <v>14</v>
      </c>
      <c r="B16" s="31">
        <v>41440</v>
      </c>
      <c r="D16" s="6" t="s">
        <v>8</v>
      </c>
      <c r="E16" s="42" t="s">
        <v>428</v>
      </c>
      <c r="F16" s="6" t="s">
        <v>429</v>
      </c>
      <c r="G16" s="6" t="s">
        <v>237</v>
      </c>
      <c r="H16" s="35">
        <v>1.85</v>
      </c>
      <c r="I16" s="37" t="s">
        <v>258</v>
      </c>
      <c r="J16" s="13">
        <v>90</v>
      </c>
      <c r="K16" s="13">
        <f>J16*H16</f>
        <v>166.5</v>
      </c>
      <c r="L16" s="6"/>
      <c r="N16" s="26"/>
      <c r="O16" s="26"/>
    </row>
    <row r="17" spans="1:15" ht="15" customHeight="1">
      <c r="A17" s="5">
        <v>15</v>
      </c>
      <c r="B17" s="31">
        <v>41441</v>
      </c>
      <c r="D17" s="6" t="s">
        <v>8</v>
      </c>
      <c r="E17" s="42" t="s">
        <v>430</v>
      </c>
      <c r="F17" s="6" t="s">
        <v>431</v>
      </c>
      <c r="G17" s="6" t="s">
        <v>38</v>
      </c>
      <c r="H17" s="35">
        <v>1.8</v>
      </c>
      <c r="I17" s="36" t="s">
        <v>156</v>
      </c>
      <c r="J17" s="13">
        <v>90</v>
      </c>
      <c r="K17" s="13">
        <v>0</v>
      </c>
      <c r="L17" s="6"/>
      <c r="N17" s="26"/>
      <c r="O17" s="26"/>
    </row>
    <row r="18" spans="1:15" ht="15" customHeight="1">
      <c r="A18" s="5">
        <v>16</v>
      </c>
      <c r="B18" s="31">
        <v>41442</v>
      </c>
      <c r="D18" s="6" t="s">
        <v>8</v>
      </c>
      <c r="E18" s="42" t="s">
        <v>428</v>
      </c>
      <c r="F18" s="6" t="s">
        <v>432</v>
      </c>
      <c r="G18" s="6" t="s">
        <v>30</v>
      </c>
      <c r="H18" s="35">
        <v>1.9</v>
      </c>
      <c r="I18" s="37" t="s">
        <v>174</v>
      </c>
      <c r="J18" s="13">
        <v>90</v>
      </c>
      <c r="K18" s="13">
        <f>J18*H18</f>
        <v>171</v>
      </c>
      <c r="L18" s="6"/>
      <c r="N18" s="26"/>
      <c r="O18" s="26"/>
    </row>
    <row r="19" spans="1:15" ht="15" customHeight="1">
      <c r="A19" s="5">
        <v>17</v>
      </c>
      <c r="B19" s="31">
        <v>41443</v>
      </c>
      <c r="D19" s="6" t="s">
        <v>8</v>
      </c>
      <c r="E19" s="42" t="s">
        <v>433</v>
      </c>
      <c r="F19" s="6" t="s">
        <v>434</v>
      </c>
      <c r="G19" s="6" t="s">
        <v>37</v>
      </c>
      <c r="H19" s="35">
        <v>1.67</v>
      </c>
      <c r="I19" s="36" t="s">
        <v>412</v>
      </c>
      <c r="J19" s="13">
        <v>90</v>
      </c>
      <c r="K19" s="13">
        <v>0</v>
      </c>
      <c r="L19" s="6"/>
      <c r="N19" s="26"/>
      <c r="O19" s="26"/>
    </row>
    <row r="20" spans="1:15" ht="15" customHeight="1">
      <c r="A20" s="5">
        <v>18</v>
      </c>
      <c r="B20" s="31">
        <v>41444</v>
      </c>
      <c r="D20" s="6" t="s">
        <v>8</v>
      </c>
      <c r="E20" s="42" t="s">
        <v>249</v>
      </c>
      <c r="F20" s="6" t="s">
        <v>435</v>
      </c>
      <c r="G20" s="6" t="s">
        <v>12</v>
      </c>
      <c r="H20" s="35">
        <v>1.7</v>
      </c>
      <c r="I20" s="36" t="s">
        <v>419</v>
      </c>
      <c r="J20" s="13">
        <v>80</v>
      </c>
      <c r="K20" s="13">
        <v>0</v>
      </c>
      <c r="L20" s="6"/>
      <c r="N20" s="26"/>
      <c r="O20" s="26"/>
    </row>
    <row r="21" spans="1:15" ht="15" customHeight="1">
      <c r="A21" s="5">
        <v>19</v>
      </c>
      <c r="B21" s="31">
        <v>41446</v>
      </c>
      <c r="D21" s="6" t="s">
        <v>165</v>
      </c>
      <c r="E21" s="42" t="s">
        <v>436</v>
      </c>
      <c r="F21" s="6" t="s">
        <v>437</v>
      </c>
      <c r="G21" s="6" t="s">
        <v>438</v>
      </c>
      <c r="H21" s="35">
        <v>1.7</v>
      </c>
      <c r="I21" s="37" t="s">
        <v>439</v>
      </c>
      <c r="J21" s="13">
        <v>100</v>
      </c>
      <c r="K21" s="13">
        <v>170</v>
      </c>
      <c r="L21" s="6"/>
      <c r="N21" s="26"/>
      <c r="O21" s="26"/>
    </row>
    <row r="22" spans="1:15" ht="12.75">
      <c r="A22" s="5">
        <v>20</v>
      </c>
      <c r="B22" s="31">
        <v>41448</v>
      </c>
      <c r="D22" s="6" t="s">
        <v>8</v>
      </c>
      <c r="E22" s="6" t="s">
        <v>249</v>
      </c>
      <c r="F22" s="6" t="s">
        <v>440</v>
      </c>
      <c r="G22" s="6" t="s">
        <v>134</v>
      </c>
      <c r="H22" s="35">
        <v>1.7</v>
      </c>
      <c r="I22" s="38" t="s">
        <v>174</v>
      </c>
      <c r="J22" s="13">
        <v>100</v>
      </c>
      <c r="K22" s="6">
        <v>100</v>
      </c>
      <c r="L22" s="6"/>
      <c r="N22" s="26"/>
      <c r="O22" s="26"/>
    </row>
    <row r="23" spans="1:15" ht="12.75">
      <c r="A23" s="5">
        <v>21</v>
      </c>
      <c r="B23" s="31">
        <v>41449</v>
      </c>
      <c r="C23" s="12"/>
      <c r="D23" s="42" t="s">
        <v>36</v>
      </c>
      <c r="E23" s="42" t="s">
        <v>441</v>
      </c>
      <c r="F23" s="6" t="s">
        <v>442</v>
      </c>
      <c r="G23" s="6" t="s">
        <v>38</v>
      </c>
      <c r="H23" s="35">
        <v>1.75</v>
      </c>
      <c r="I23" s="36" t="s">
        <v>216</v>
      </c>
      <c r="J23" s="13">
        <v>90</v>
      </c>
      <c r="K23" s="13">
        <v>0</v>
      </c>
      <c r="L23" s="6"/>
      <c r="N23" s="26"/>
      <c r="O23" s="26"/>
    </row>
    <row r="24" spans="1:15" ht="12.75">
      <c r="A24" s="5">
        <v>22</v>
      </c>
      <c r="B24" s="31">
        <v>41451</v>
      </c>
      <c r="C24" s="12"/>
      <c r="D24" s="42" t="s">
        <v>8</v>
      </c>
      <c r="E24" s="42" t="s">
        <v>443</v>
      </c>
      <c r="F24" s="6" t="s">
        <v>444</v>
      </c>
      <c r="G24" s="6" t="s">
        <v>445</v>
      </c>
      <c r="H24" s="35">
        <v>1.8</v>
      </c>
      <c r="I24" s="37" t="s">
        <v>176</v>
      </c>
      <c r="J24" s="13">
        <v>90</v>
      </c>
      <c r="K24" s="13">
        <f>J24*H24</f>
        <v>162</v>
      </c>
      <c r="L24" s="6"/>
      <c r="N24" s="26"/>
      <c r="O24" s="26"/>
    </row>
    <row r="25" spans="1:15" ht="12.75">
      <c r="A25" s="5">
        <v>23</v>
      </c>
      <c r="B25" s="31">
        <v>41452</v>
      </c>
      <c r="C25" s="6"/>
      <c r="D25" s="42" t="s">
        <v>8</v>
      </c>
      <c r="E25" s="42" t="s">
        <v>443</v>
      </c>
      <c r="F25" s="6" t="s">
        <v>434</v>
      </c>
      <c r="G25" s="6" t="s">
        <v>134</v>
      </c>
      <c r="H25" s="35">
        <v>1.65</v>
      </c>
      <c r="I25" s="38" t="s">
        <v>213</v>
      </c>
      <c r="J25" s="13">
        <v>90</v>
      </c>
      <c r="K25" s="13">
        <v>0</v>
      </c>
      <c r="L25" s="6"/>
      <c r="N25" s="26"/>
      <c r="O25" s="26"/>
    </row>
    <row r="26" spans="1:15" ht="12.75">
      <c r="A26" s="5">
        <v>24</v>
      </c>
      <c r="B26" s="31">
        <v>41454</v>
      </c>
      <c r="C26" s="6"/>
      <c r="D26" s="42" t="s">
        <v>36</v>
      </c>
      <c r="E26" s="42" t="s">
        <v>446</v>
      </c>
      <c r="F26" s="6" t="s">
        <v>447</v>
      </c>
      <c r="G26" s="6" t="s">
        <v>38</v>
      </c>
      <c r="H26" s="35">
        <v>1.9</v>
      </c>
      <c r="I26" s="37" t="s">
        <v>174</v>
      </c>
      <c r="J26" s="13">
        <v>90</v>
      </c>
      <c r="K26" s="13">
        <f>J26*H26</f>
        <v>171</v>
      </c>
      <c r="L26" s="6"/>
      <c r="N26" s="26"/>
      <c r="O26" s="26"/>
    </row>
    <row r="27" spans="1:15" ht="12.75">
      <c r="A27" s="5">
        <v>25</v>
      </c>
      <c r="B27" s="31"/>
      <c r="C27" s="6"/>
      <c r="D27" s="42"/>
      <c r="E27" s="42"/>
      <c r="F27" s="6"/>
      <c r="G27" s="6"/>
      <c r="H27" s="35"/>
      <c r="I27" s="36"/>
      <c r="J27" s="13"/>
      <c r="K27" s="6"/>
      <c r="N27" s="26"/>
      <c r="O27" s="26"/>
    </row>
    <row r="28" spans="1:15" ht="12.75" hidden="1">
      <c r="A28" s="5">
        <v>26</v>
      </c>
      <c r="B28" s="31"/>
      <c r="C28" s="6"/>
      <c r="D28" s="42"/>
      <c r="E28" s="42"/>
      <c r="F28" s="6"/>
      <c r="G28" s="6"/>
      <c r="H28" s="35"/>
      <c r="I28" s="37"/>
      <c r="J28" s="6"/>
      <c r="K28" s="13"/>
      <c r="N28" s="26"/>
      <c r="O28" s="26"/>
    </row>
    <row r="29" spans="1:15" ht="12.75" hidden="1">
      <c r="A29" s="5">
        <v>27</v>
      </c>
      <c r="B29" s="31"/>
      <c r="C29" s="6"/>
      <c r="D29" s="42"/>
      <c r="E29" s="42"/>
      <c r="F29" s="6"/>
      <c r="G29" s="6"/>
      <c r="H29" s="35"/>
      <c r="I29" s="36"/>
      <c r="J29" s="6"/>
      <c r="K29" s="13"/>
      <c r="N29" s="26"/>
      <c r="O29" s="26"/>
    </row>
    <row r="30" spans="1:15" ht="12.75" hidden="1">
      <c r="A30" s="5">
        <v>28</v>
      </c>
      <c r="B30" s="31"/>
      <c r="D30" s="42"/>
      <c r="E30" s="42"/>
      <c r="F30" s="6"/>
      <c r="G30" s="6"/>
      <c r="H30" s="35"/>
      <c r="I30" s="37"/>
      <c r="J30" s="6"/>
      <c r="K30" s="6"/>
      <c r="O30" s="26"/>
    </row>
    <row r="31" spans="1:15" ht="12.75" customHeight="1" hidden="1">
      <c r="A31" s="5">
        <v>29</v>
      </c>
      <c r="B31" s="31"/>
      <c r="D31" s="42"/>
      <c r="E31" s="42"/>
      <c r="F31" s="6"/>
      <c r="G31" s="6"/>
      <c r="H31" s="35"/>
      <c r="I31" s="37"/>
      <c r="J31" s="6"/>
      <c r="K31" s="6"/>
      <c r="O31" s="26"/>
    </row>
    <row r="32" spans="1:15" ht="12.75" hidden="1">
      <c r="A32" s="5">
        <v>30</v>
      </c>
      <c r="B32" s="31"/>
      <c r="C32" s="6"/>
      <c r="D32" s="42"/>
      <c r="E32" s="42"/>
      <c r="F32" s="6"/>
      <c r="G32" s="6"/>
      <c r="H32" s="35"/>
      <c r="I32" s="37"/>
      <c r="J32" s="6"/>
      <c r="K32" s="6"/>
      <c r="O32" s="26"/>
    </row>
    <row r="33" spans="1:15" ht="12.75" hidden="1">
      <c r="A33" s="5">
        <v>31</v>
      </c>
      <c r="B33" s="31"/>
      <c r="C33" s="6"/>
      <c r="D33" s="42"/>
      <c r="E33" s="42"/>
      <c r="F33" s="6"/>
      <c r="G33" s="6"/>
      <c r="H33" s="35"/>
      <c r="I33" s="38"/>
      <c r="J33" s="17"/>
      <c r="K33" s="13"/>
      <c r="O33" s="26"/>
    </row>
    <row r="34" spans="1:15" ht="12.75" hidden="1">
      <c r="A34" s="5">
        <v>32</v>
      </c>
      <c r="B34" s="31"/>
      <c r="C34" s="6"/>
      <c r="D34" s="42"/>
      <c r="E34" s="42"/>
      <c r="F34" s="6"/>
      <c r="G34" s="6"/>
      <c r="H34" s="35"/>
      <c r="I34" s="36"/>
      <c r="J34" s="7"/>
      <c r="K34" s="6"/>
      <c r="O34" s="26"/>
    </row>
    <row r="35" spans="1:15" ht="12.75" hidden="1">
      <c r="A35" s="5">
        <v>33</v>
      </c>
      <c r="B35" s="31"/>
      <c r="C35" s="6"/>
      <c r="D35" s="42"/>
      <c r="E35" s="42"/>
      <c r="F35" s="6"/>
      <c r="G35" s="6"/>
      <c r="H35" s="35"/>
      <c r="I35" s="37"/>
      <c r="J35" s="6"/>
      <c r="K35" s="13"/>
      <c r="O35" s="26"/>
    </row>
    <row r="36" spans="1:15" ht="12.75" hidden="1">
      <c r="A36" s="5">
        <v>34</v>
      </c>
      <c r="B36" s="31"/>
      <c r="C36" s="6"/>
      <c r="D36" s="42"/>
      <c r="E36" s="42"/>
      <c r="F36" s="6"/>
      <c r="G36" s="6"/>
      <c r="H36" s="35"/>
      <c r="I36" s="36"/>
      <c r="J36" s="6"/>
      <c r="K36" s="13"/>
      <c r="O36" s="26"/>
    </row>
    <row r="37" spans="1:15" ht="12.75" hidden="1">
      <c r="A37" s="5">
        <v>35</v>
      </c>
      <c r="B37" s="31"/>
      <c r="C37" s="6"/>
      <c r="D37" s="42"/>
      <c r="E37" s="42"/>
      <c r="F37" s="6"/>
      <c r="G37" s="6"/>
      <c r="H37" s="35"/>
      <c r="I37" s="37"/>
      <c r="J37" s="6"/>
      <c r="K37" s="6"/>
      <c r="O37" s="26"/>
    </row>
    <row r="38" spans="1:11" ht="12.75" hidden="1">
      <c r="A38" s="5">
        <v>36</v>
      </c>
      <c r="B38" s="31"/>
      <c r="C38" s="6"/>
      <c r="D38" s="42"/>
      <c r="E38" s="42"/>
      <c r="F38" s="6"/>
      <c r="G38" s="6"/>
      <c r="H38" s="45"/>
      <c r="I38" s="37"/>
      <c r="J38" s="6"/>
      <c r="K38" s="6"/>
    </row>
    <row r="39" spans="1:11" ht="12.75" hidden="1">
      <c r="A39" s="5">
        <v>37</v>
      </c>
      <c r="B39" s="31"/>
      <c r="C39" s="6"/>
      <c r="D39" s="42"/>
      <c r="E39" s="42"/>
      <c r="F39" s="6"/>
      <c r="G39" s="6"/>
      <c r="H39" s="35"/>
      <c r="I39" s="38"/>
      <c r="J39" s="6"/>
      <c r="K39" s="6"/>
    </row>
    <row r="40" spans="1:11" ht="12.75" hidden="1">
      <c r="A40" s="5">
        <v>38</v>
      </c>
      <c r="B40" s="31"/>
      <c r="C40" s="6"/>
      <c r="D40" s="42"/>
      <c r="E40" s="42"/>
      <c r="F40" s="6"/>
      <c r="G40" s="6"/>
      <c r="H40" s="35"/>
      <c r="I40" s="37"/>
      <c r="J40" s="6"/>
      <c r="K40" s="13"/>
    </row>
    <row r="41" spans="1:11" ht="12.75" hidden="1">
      <c r="A41" s="5">
        <v>39</v>
      </c>
      <c r="B41" s="31"/>
      <c r="C41" s="6"/>
      <c r="D41" s="42"/>
      <c r="E41" s="42"/>
      <c r="F41" s="6"/>
      <c r="G41" s="6"/>
      <c r="H41" s="35"/>
      <c r="I41" s="38"/>
      <c r="J41" s="6"/>
      <c r="K41" s="6"/>
    </row>
    <row r="42" spans="1:11" ht="12.75" hidden="1">
      <c r="A42" s="5">
        <v>40</v>
      </c>
      <c r="B42" s="31"/>
      <c r="C42" s="6"/>
      <c r="D42" s="42"/>
      <c r="E42" s="42"/>
      <c r="F42" s="6"/>
      <c r="G42" s="6"/>
      <c r="H42" s="35"/>
      <c r="I42" s="37"/>
      <c r="J42" s="6"/>
      <c r="K42" s="13"/>
    </row>
    <row r="43" spans="1:11" ht="14.25" customHeight="1" hidden="1">
      <c r="A43" s="5">
        <v>41</v>
      </c>
      <c r="B43" s="31"/>
      <c r="C43" s="6"/>
      <c r="D43" s="42"/>
      <c r="E43" s="42"/>
      <c r="F43" s="6"/>
      <c r="G43" s="6"/>
      <c r="H43" s="35"/>
      <c r="I43" s="37"/>
      <c r="J43" s="6"/>
      <c r="K43" s="13"/>
    </row>
    <row r="44" spans="1:11" ht="12.75" hidden="1">
      <c r="A44" s="5">
        <v>42</v>
      </c>
      <c r="B44" s="31"/>
      <c r="D44" s="6"/>
      <c r="E44" s="6"/>
      <c r="F44" s="6"/>
      <c r="G44" s="6"/>
      <c r="H44" s="35"/>
      <c r="I44" s="37"/>
      <c r="J44" s="6"/>
      <c r="K44" s="6"/>
    </row>
    <row r="45" spans="1:11" ht="12.75" hidden="1">
      <c r="A45" s="5">
        <v>43</v>
      </c>
      <c r="B45" s="31"/>
      <c r="D45" s="6"/>
      <c r="E45" s="6"/>
      <c r="F45" s="6"/>
      <c r="G45" s="6"/>
      <c r="H45" s="35"/>
      <c r="I45" s="37"/>
      <c r="J45" s="6"/>
      <c r="K45" s="6"/>
    </row>
    <row r="46" spans="1:11" ht="12.75" hidden="1">
      <c r="A46" s="5">
        <v>44</v>
      </c>
      <c r="B46" s="31"/>
      <c r="D46" s="6"/>
      <c r="E46" s="6"/>
      <c r="F46" s="6"/>
      <c r="G46" s="6"/>
      <c r="H46" s="35"/>
      <c r="I46" s="36"/>
      <c r="J46" s="6"/>
      <c r="K46" s="6"/>
    </row>
    <row r="47" spans="1:11" ht="12.75" hidden="1">
      <c r="A47" s="5">
        <v>45</v>
      </c>
      <c r="B47" s="31"/>
      <c r="D47" s="6"/>
      <c r="E47" s="6"/>
      <c r="F47" s="6"/>
      <c r="G47" s="6"/>
      <c r="H47" s="6"/>
      <c r="I47" s="36"/>
      <c r="J47" s="6"/>
      <c r="K47" s="6"/>
    </row>
    <row r="48" spans="1:11" ht="12.75" hidden="1">
      <c r="A48" s="5">
        <v>46</v>
      </c>
      <c r="B48" s="31"/>
      <c r="D48" s="6"/>
      <c r="E48" s="6"/>
      <c r="F48" s="6"/>
      <c r="G48" s="6"/>
      <c r="H48" s="6"/>
      <c r="I48" s="36"/>
      <c r="J48" s="6"/>
      <c r="K48" s="6"/>
    </row>
    <row r="49" spans="1:11" ht="12.75" hidden="1">
      <c r="A49" s="5">
        <v>47</v>
      </c>
      <c r="B49" s="31"/>
      <c r="D49" s="6"/>
      <c r="E49" s="6"/>
      <c r="F49" s="6"/>
      <c r="G49" s="6"/>
      <c r="H49" s="6"/>
      <c r="I49" s="38"/>
      <c r="J49" s="6"/>
      <c r="K49" s="6"/>
    </row>
    <row r="50" spans="1:11" ht="12.75" hidden="1">
      <c r="A50" s="5">
        <v>48</v>
      </c>
      <c r="B50" s="31"/>
      <c r="D50" s="6"/>
      <c r="E50" s="6"/>
      <c r="F50" s="6"/>
      <c r="G50" s="6"/>
      <c r="H50" s="6"/>
      <c r="I50" s="36"/>
      <c r="J50" s="6"/>
      <c r="K50" s="6"/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24</v>
      </c>
      <c r="K51" s="6" t="s">
        <v>26</v>
      </c>
      <c r="L51" s="6"/>
      <c r="M51" s="21">
        <f>MAX(H3:H50)</f>
        <v>1.95</v>
      </c>
    </row>
    <row r="52" spans="3:13" ht="12.75">
      <c r="C52" s="48" t="s">
        <v>10</v>
      </c>
      <c r="D52" s="48"/>
      <c r="E52" s="43">
        <f>E51-SUM(J3:J50)+SUM(K3:K50)</f>
        <v>767.5</v>
      </c>
      <c r="F52" s="14">
        <f>F51*E53/100+F51</f>
        <v>23025</v>
      </c>
      <c r="H52" s="51" t="s">
        <v>24</v>
      </c>
      <c r="I52" s="51"/>
      <c r="J52" s="20">
        <f>J51-J53-J54</f>
        <v>11</v>
      </c>
      <c r="K52" s="51" t="s">
        <v>25</v>
      </c>
      <c r="L52" s="51"/>
      <c r="M52" s="21">
        <f>MIN(H3:H50)</f>
        <v>1.65</v>
      </c>
    </row>
    <row r="53" spans="3:13" ht="12.75">
      <c r="C53" s="48" t="s">
        <v>11</v>
      </c>
      <c r="D53" s="48"/>
      <c r="E53" s="9">
        <f>(E52-E51)/E51*100</f>
        <v>-23.25</v>
      </c>
      <c r="F53" s="15">
        <f>E53</f>
        <v>-23.25</v>
      </c>
      <c r="H53" s="52" t="s">
        <v>21</v>
      </c>
      <c r="I53" s="52"/>
      <c r="J53" s="18">
        <f>COUNTIF(K3:K50,0)</f>
        <v>12</v>
      </c>
      <c r="K53" s="51" t="s">
        <v>27</v>
      </c>
      <c r="L53" s="51"/>
      <c r="M53" s="21">
        <f>AVERAGE(H3:H50)</f>
        <v>1.7791666666666668</v>
      </c>
    </row>
    <row r="54" spans="3:10" ht="12.75">
      <c r="C54" s="16" t="s">
        <v>15</v>
      </c>
      <c r="D54" s="16"/>
      <c r="E54" s="44">
        <f>E52-E51</f>
        <v>-232.5</v>
      </c>
      <c r="F54" s="16">
        <f>F52-F51</f>
        <v>-6975</v>
      </c>
      <c r="H54" s="50" t="s">
        <v>22</v>
      </c>
      <c r="I54" s="50"/>
      <c r="J54" s="19">
        <v>1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9">
    <mergeCell ref="A1:I1"/>
    <mergeCell ref="C52:D52"/>
    <mergeCell ref="H52:I52"/>
    <mergeCell ref="K52:L52"/>
    <mergeCell ref="B56:F56"/>
    <mergeCell ref="C53:D53"/>
    <mergeCell ref="H53:I53"/>
    <mergeCell ref="K53:L53"/>
    <mergeCell ref="H54:I54"/>
  </mergeCells>
  <hyperlinks>
    <hyperlink ref="J58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workbookViewId="0" topLeftCell="A1">
      <selection activeCell="N55" sqref="N55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448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41456</v>
      </c>
      <c r="C3" s="12"/>
      <c r="D3" s="6" t="s">
        <v>8</v>
      </c>
      <c r="E3" s="6" t="s">
        <v>443</v>
      </c>
      <c r="F3" s="42" t="s">
        <v>449</v>
      </c>
      <c r="G3" s="6" t="s">
        <v>12</v>
      </c>
      <c r="H3" s="35">
        <v>1.85</v>
      </c>
      <c r="I3" s="37" t="s">
        <v>258</v>
      </c>
      <c r="J3" s="13">
        <v>100</v>
      </c>
      <c r="K3" s="13">
        <v>185</v>
      </c>
      <c r="L3" s="6"/>
    </row>
    <row r="4" spans="1:12" ht="12.75">
      <c r="A4" s="5">
        <v>2</v>
      </c>
      <c r="B4" s="31">
        <v>41457</v>
      </c>
      <c r="C4" s="12"/>
      <c r="D4" s="6" t="s">
        <v>8</v>
      </c>
      <c r="E4" s="42" t="s">
        <v>450</v>
      </c>
      <c r="F4" s="6" t="s">
        <v>451</v>
      </c>
      <c r="G4" s="6" t="s">
        <v>134</v>
      </c>
      <c r="H4" s="35">
        <v>1.8</v>
      </c>
      <c r="I4" s="38" t="s">
        <v>174</v>
      </c>
      <c r="J4" s="13">
        <v>100</v>
      </c>
      <c r="K4" s="13">
        <v>100</v>
      </c>
      <c r="L4" s="6"/>
    </row>
    <row r="5" spans="1:15" ht="15" customHeight="1">
      <c r="A5" s="5">
        <v>3</v>
      </c>
      <c r="B5" s="31">
        <v>41457</v>
      </c>
      <c r="C5" s="11"/>
      <c r="D5" s="6" t="s">
        <v>8</v>
      </c>
      <c r="E5" s="42" t="s">
        <v>157</v>
      </c>
      <c r="F5" s="6" t="s">
        <v>452</v>
      </c>
      <c r="G5" s="6" t="s">
        <v>33</v>
      </c>
      <c r="H5" s="35">
        <v>2.05</v>
      </c>
      <c r="I5" s="36" t="s">
        <v>205</v>
      </c>
      <c r="J5" s="13">
        <v>80</v>
      </c>
      <c r="K5" s="13">
        <v>0</v>
      </c>
      <c r="L5" s="6"/>
      <c r="N5" s="26"/>
      <c r="O5" s="26"/>
    </row>
    <row r="6" spans="1:15" ht="15" customHeight="1">
      <c r="A6" s="5">
        <v>4</v>
      </c>
      <c r="B6" s="31">
        <v>41458</v>
      </c>
      <c r="C6" s="11"/>
      <c r="D6" s="6" t="s">
        <v>8</v>
      </c>
      <c r="E6" s="42" t="s">
        <v>453</v>
      </c>
      <c r="F6" s="6" t="s">
        <v>454</v>
      </c>
      <c r="G6" s="6" t="s">
        <v>39</v>
      </c>
      <c r="H6" s="35">
        <v>1.6</v>
      </c>
      <c r="I6" s="36" t="s">
        <v>183</v>
      </c>
      <c r="J6" s="13">
        <v>90</v>
      </c>
      <c r="K6" s="13">
        <v>0</v>
      </c>
      <c r="L6" s="6"/>
      <c r="N6" s="26"/>
      <c r="O6" s="26"/>
    </row>
    <row r="7" spans="1:15" ht="15.75" customHeight="1">
      <c r="A7" s="5">
        <v>5</v>
      </c>
      <c r="B7" s="31">
        <v>41459</v>
      </c>
      <c r="C7" s="11"/>
      <c r="D7" s="6" t="s">
        <v>8</v>
      </c>
      <c r="E7" s="42" t="s">
        <v>170</v>
      </c>
      <c r="F7" s="6" t="s">
        <v>455</v>
      </c>
      <c r="G7" s="6" t="s">
        <v>38</v>
      </c>
      <c r="H7" s="35">
        <v>1.7</v>
      </c>
      <c r="I7" s="36" t="s">
        <v>156</v>
      </c>
      <c r="J7" s="13">
        <v>90</v>
      </c>
      <c r="K7" s="13">
        <v>0</v>
      </c>
      <c r="L7" s="6"/>
      <c r="N7" s="26"/>
      <c r="O7" s="26"/>
    </row>
    <row r="8" spans="1:15" ht="17.25" customHeight="1">
      <c r="A8" s="5">
        <v>6</v>
      </c>
      <c r="B8" s="31">
        <v>41460</v>
      </c>
      <c r="C8" s="11"/>
      <c r="D8" s="6" t="s">
        <v>8</v>
      </c>
      <c r="E8" s="42" t="s">
        <v>456</v>
      </c>
      <c r="F8" s="6" t="s">
        <v>457</v>
      </c>
      <c r="G8" s="6" t="s">
        <v>41</v>
      </c>
      <c r="H8" s="35">
        <v>1.95</v>
      </c>
      <c r="I8" s="36" t="s">
        <v>205</v>
      </c>
      <c r="J8" s="13">
        <v>80</v>
      </c>
      <c r="K8" s="13">
        <v>0</v>
      </c>
      <c r="L8" s="6"/>
      <c r="N8" s="26"/>
      <c r="O8" s="26"/>
    </row>
    <row r="9" spans="1:15" ht="16.5" customHeight="1">
      <c r="A9" s="5">
        <v>7</v>
      </c>
      <c r="B9" s="31">
        <v>41462</v>
      </c>
      <c r="C9" s="11"/>
      <c r="D9" s="6" t="s">
        <v>8</v>
      </c>
      <c r="E9" s="42" t="s">
        <v>453</v>
      </c>
      <c r="F9" s="6" t="s">
        <v>458</v>
      </c>
      <c r="G9" s="6" t="s">
        <v>12</v>
      </c>
      <c r="H9" s="35">
        <v>1.65</v>
      </c>
      <c r="I9" s="37" t="s">
        <v>174</v>
      </c>
      <c r="J9" s="17">
        <v>100</v>
      </c>
      <c r="K9" s="13">
        <v>165</v>
      </c>
      <c r="L9" s="6"/>
      <c r="N9" s="26"/>
      <c r="O9" s="26"/>
    </row>
    <row r="10" spans="1:15" ht="12.75">
      <c r="A10" s="5">
        <v>8</v>
      </c>
      <c r="B10" s="31">
        <v>41463</v>
      </c>
      <c r="C10" s="6"/>
      <c r="D10" s="6" t="s">
        <v>8</v>
      </c>
      <c r="E10" s="42" t="s">
        <v>459</v>
      </c>
      <c r="F10" s="6" t="s">
        <v>460</v>
      </c>
      <c r="G10" s="6" t="s">
        <v>38</v>
      </c>
      <c r="H10" s="35">
        <v>1.6</v>
      </c>
      <c r="I10" s="36" t="s">
        <v>213</v>
      </c>
      <c r="J10" s="13">
        <v>90</v>
      </c>
      <c r="K10" s="13">
        <v>0</v>
      </c>
      <c r="L10" s="6"/>
      <c r="N10" s="26"/>
      <c r="O10" s="26"/>
    </row>
    <row r="11" spans="1:15" ht="12.75">
      <c r="A11" s="5">
        <v>9</v>
      </c>
      <c r="B11" s="31">
        <v>41463</v>
      </c>
      <c r="C11" s="6"/>
      <c r="D11" s="6" t="s">
        <v>36</v>
      </c>
      <c r="E11" s="42" t="s">
        <v>461</v>
      </c>
      <c r="F11" s="6" t="s">
        <v>462</v>
      </c>
      <c r="G11" s="6" t="s">
        <v>463</v>
      </c>
      <c r="H11" s="35">
        <v>1.7</v>
      </c>
      <c r="I11" s="37" t="s">
        <v>464</v>
      </c>
      <c r="J11" s="13">
        <v>90</v>
      </c>
      <c r="K11" s="13">
        <f>J11*H11</f>
        <v>153</v>
      </c>
      <c r="L11" s="6"/>
      <c r="N11" s="26"/>
      <c r="O11" s="26"/>
    </row>
    <row r="12" spans="1:15" ht="12.75" customHeight="1">
      <c r="A12" s="5">
        <v>10</v>
      </c>
      <c r="B12" s="31">
        <v>41464</v>
      </c>
      <c r="C12" s="6"/>
      <c r="D12" s="6" t="s">
        <v>36</v>
      </c>
      <c r="E12" s="42" t="s">
        <v>465</v>
      </c>
      <c r="F12" s="6" t="s">
        <v>466</v>
      </c>
      <c r="G12" s="6" t="s">
        <v>38</v>
      </c>
      <c r="H12" s="35">
        <v>1.6</v>
      </c>
      <c r="I12" s="36" t="s">
        <v>159</v>
      </c>
      <c r="J12" s="13">
        <v>100</v>
      </c>
      <c r="K12" s="13">
        <v>0</v>
      </c>
      <c r="L12" s="6"/>
      <c r="N12" s="26"/>
      <c r="O12" s="26"/>
    </row>
    <row r="13" spans="1:15" ht="12.75" customHeight="1">
      <c r="A13" s="5">
        <v>11</v>
      </c>
      <c r="B13" s="31">
        <v>41464</v>
      </c>
      <c r="D13" s="6" t="s">
        <v>8</v>
      </c>
      <c r="E13" s="42" t="s">
        <v>467</v>
      </c>
      <c r="F13" s="6" t="s">
        <v>468</v>
      </c>
      <c r="G13" s="6" t="s">
        <v>289</v>
      </c>
      <c r="H13" s="35">
        <v>1.9</v>
      </c>
      <c r="I13" s="36" t="s">
        <v>174</v>
      </c>
      <c r="J13" s="13">
        <v>80</v>
      </c>
      <c r="K13" s="13">
        <v>0</v>
      </c>
      <c r="L13" s="6"/>
      <c r="N13" s="26"/>
      <c r="O13" s="26"/>
    </row>
    <row r="14" spans="1:19" ht="12.75" customHeight="1">
      <c r="A14" s="5">
        <v>12</v>
      </c>
      <c r="B14" s="31">
        <v>41465</v>
      </c>
      <c r="D14" s="6" t="s">
        <v>8</v>
      </c>
      <c r="E14" s="6" t="s">
        <v>450</v>
      </c>
      <c r="F14" s="6" t="s">
        <v>469</v>
      </c>
      <c r="G14" s="6" t="s">
        <v>134</v>
      </c>
      <c r="H14" s="35">
        <v>1.85</v>
      </c>
      <c r="I14" s="38" t="s">
        <v>174</v>
      </c>
      <c r="J14" s="13">
        <v>90</v>
      </c>
      <c r="K14" s="13">
        <v>90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41466</v>
      </c>
      <c r="D15" s="6" t="s">
        <v>8</v>
      </c>
      <c r="E15" s="42" t="s">
        <v>170</v>
      </c>
      <c r="F15" s="6" t="s">
        <v>470</v>
      </c>
      <c r="G15" s="6" t="s">
        <v>37</v>
      </c>
      <c r="H15" s="35">
        <v>1.7</v>
      </c>
      <c r="I15" s="37" t="s">
        <v>183</v>
      </c>
      <c r="J15" s="13">
        <v>100</v>
      </c>
      <c r="K15" s="13">
        <v>170</v>
      </c>
      <c r="L15" s="6"/>
      <c r="N15" s="26"/>
      <c r="O15" s="26"/>
    </row>
    <row r="16" spans="1:15" ht="12.75" customHeight="1">
      <c r="A16" s="5">
        <v>14</v>
      </c>
      <c r="B16" s="31">
        <v>41466</v>
      </c>
      <c r="D16" s="6" t="s">
        <v>8</v>
      </c>
      <c r="E16" s="42" t="s">
        <v>170</v>
      </c>
      <c r="F16" s="6" t="s">
        <v>471</v>
      </c>
      <c r="G16" s="6" t="s">
        <v>38</v>
      </c>
      <c r="H16" s="35">
        <v>1.75</v>
      </c>
      <c r="I16" s="36" t="s">
        <v>192</v>
      </c>
      <c r="J16" s="13">
        <v>90</v>
      </c>
      <c r="K16" s="13">
        <v>0</v>
      </c>
      <c r="L16" s="6"/>
      <c r="N16" s="26"/>
      <c r="O16" s="26"/>
    </row>
    <row r="17" spans="1:15" ht="15" customHeight="1">
      <c r="A17" s="5">
        <v>15</v>
      </c>
      <c r="B17" s="31">
        <v>41468</v>
      </c>
      <c r="D17" s="6" t="s">
        <v>8</v>
      </c>
      <c r="E17" s="42" t="s">
        <v>316</v>
      </c>
      <c r="F17" s="6" t="s">
        <v>472</v>
      </c>
      <c r="G17" s="6" t="s">
        <v>134</v>
      </c>
      <c r="H17" s="35">
        <v>1.6</v>
      </c>
      <c r="I17" s="37" t="s">
        <v>258</v>
      </c>
      <c r="J17" s="13">
        <v>100</v>
      </c>
      <c r="K17" s="13">
        <v>160</v>
      </c>
      <c r="L17" s="6"/>
      <c r="N17" s="26"/>
      <c r="O17" s="26"/>
    </row>
    <row r="18" spans="1:15" ht="15" customHeight="1">
      <c r="A18" s="5">
        <v>16</v>
      </c>
      <c r="B18" s="31">
        <v>41468</v>
      </c>
      <c r="D18" s="6" t="s">
        <v>8</v>
      </c>
      <c r="E18" s="42" t="s">
        <v>450</v>
      </c>
      <c r="F18" s="6" t="s">
        <v>473</v>
      </c>
      <c r="G18" s="6" t="s">
        <v>38</v>
      </c>
      <c r="H18" s="35">
        <v>1.7</v>
      </c>
      <c r="I18" s="36" t="s">
        <v>213</v>
      </c>
      <c r="J18" s="13">
        <v>80</v>
      </c>
      <c r="K18" s="13">
        <v>0</v>
      </c>
      <c r="L18" s="6"/>
      <c r="N18" s="26"/>
      <c r="O18" s="26"/>
    </row>
    <row r="19" spans="1:15" ht="15" customHeight="1">
      <c r="A19" s="5">
        <v>17</v>
      </c>
      <c r="B19" s="31">
        <v>41469</v>
      </c>
      <c r="D19" s="6" t="s">
        <v>8</v>
      </c>
      <c r="E19" s="42" t="s">
        <v>253</v>
      </c>
      <c r="F19" s="6" t="s">
        <v>474</v>
      </c>
      <c r="G19" s="6" t="s">
        <v>37</v>
      </c>
      <c r="H19" s="35">
        <v>1.77</v>
      </c>
      <c r="I19" s="37" t="s">
        <v>156</v>
      </c>
      <c r="J19" s="13">
        <v>100</v>
      </c>
      <c r="K19" s="13">
        <v>177</v>
      </c>
      <c r="L19" s="6"/>
      <c r="N19" s="26"/>
      <c r="O19" s="26"/>
    </row>
    <row r="20" spans="1:15" ht="15" customHeight="1">
      <c r="A20" s="5">
        <v>18</v>
      </c>
      <c r="B20" s="31">
        <v>41469</v>
      </c>
      <c r="D20" s="6" t="s">
        <v>8</v>
      </c>
      <c r="E20" s="42" t="s">
        <v>475</v>
      </c>
      <c r="F20" s="6" t="s">
        <v>476</v>
      </c>
      <c r="G20" s="6" t="s">
        <v>134</v>
      </c>
      <c r="H20" s="35">
        <v>1.85</v>
      </c>
      <c r="I20" s="36" t="s">
        <v>192</v>
      </c>
      <c r="J20" s="13">
        <v>80</v>
      </c>
      <c r="K20" s="13">
        <v>0</v>
      </c>
      <c r="L20" s="6"/>
      <c r="N20" s="26"/>
      <c r="O20" s="26"/>
    </row>
    <row r="21" spans="1:15" ht="15" customHeight="1">
      <c r="A21" s="5">
        <v>19</v>
      </c>
      <c r="B21" s="31">
        <v>41471</v>
      </c>
      <c r="D21" s="6" t="s">
        <v>8</v>
      </c>
      <c r="E21" s="42" t="s">
        <v>253</v>
      </c>
      <c r="F21" s="6" t="s">
        <v>477</v>
      </c>
      <c r="G21" s="6" t="s">
        <v>107</v>
      </c>
      <c r="H21" s="35">
        <v>1.8</v>
      </c>
      <c r="I21" s="37" t="s">
        <v>159</v>
      </c>
      <c r="J21" s="13">
        <v>90</v>
      </c>
      <c r="K21" s="13">
        <f>J21*H21</f>
        <v>162</v>
      </c>
      <c r="L21" s="6"/>
      <c r="N21" s="26"/>
      <c r="O21" s="26"/>
    </row>
    <row r="22" spans="1:15" ht="12.75">
      <c r="A22" s="5">
        <v>20</v>
      </c>
      <c r="B22" s="31">
        <v>41471</v>
      </c>
      <c r="D22" s="6" t="s">
        <v>8</v>
      </c>
      <c r="E22" s="6" t="s">
        <v>253</v>
      </c>
      <c r="F22" s="6" t="s">
        <v>477</v>
      </c>
      <c r="G22" s="6" t="s">
        <v>478</v>
      </c>
      <c r="H22" s="35">
        <v>1.75</v>
      </c>
      <c r="I22" s="38" t="s">
        <v>159</v>
      </c>
      <c r="J22" s="13">
        <v>90</v>
      </c>
      <c r="K22" s="6">
        <v>90</v>
      </c>
      <c r="L22" s="6"/>
      <c r="N22" s="26"/>
      <c r="O22" s="26"/>
    </row>
    <row r="23" spans="1:15" ht="12.75">
      <c r="A23" s="5">
        <v>21</v>
      </c>
      <c r="B23" s="31">
        <v>41475</v>
      </c>
      <c r="C23" s="12"/>
      <c r="D23" s="42" t="s">
        <v>8</v>
      </c>
      <c r="E23" s="42" t="s">
        <v>253</v>
      </c>
      <c r="F23" s="6" t="s">
        <v>479</v>
      </c>
      <c r="G23" s="6" t="s">
        <v>37</v>
      </c>
      <c r="H23" s="35">
        <v>1.7</v>
      </c>
      <c r="I23" s="36" t="s">
        <v>159</v>
      </c>
      <c r="J23" s="13">
        <v>90</v>
      </c>
      <c r="K23" s="13">
        <v>0</v>
      </c>
      <c r="L23" s="6"/>
      <c r="N23" s="26"/>
      <c r="O23" s="26"/>
    </row>
    <row r="24" spans="1:15" ht="12.75">
      <c r="A24" s="5">
        <v>22</v>
      </c>
      <c r="B24" s="31">
        <v>41476</v>
      </c>
      <c r="C24" s="12"/>
      <c r="D24" s="42" t="s">
        <v>8</v>
      </c>
      <c r="E24" s="42" t="s">
        <v>253</v>
      </c>
      <c r="F24" s="6" t="s">
        <v>480</v>
      </c>
      <c r="G24" s="6" t="s">
        <v>30</v>
      </c>
      <c r="H24" s="35">
        <v>1.9</v>
      </c>
      <c r="I24" s="36" t="s">
        <v>218</v>
      </c>
      <c r="J24" s="13">
        <v>80</v>
      </c>
      <c r="K24" s="13">
        <v>0</v>
      </c>
      <c r="L24" s="6"/>
      <c r="N24" s="26"/>
      <c r="O24" s="26"/>
    </row>
    <row r="25" spans="1:15" ht="12.75">
      <c r="A25" s="5">
        <v>23</v>
      </c>
      <c r="B25" s="31">
        <v>41477</v>
      </c>
      <c r="C25" s="6"/>
      <c r="D25" s="42" t="s">
        <v>8</v>
      </c>
      <c r="E25" s="42" t="s">
        <v>316</v>
      </c>
      <c r="F25" s="6" t="s">
        <v>481</v>
      </c>
      <c r="G25" s="6" t="s">
        <v>38</v>
      </c>
      <c r="H25" s="35">
        <v>1.65</v>
      </c>
      <c r="I25" s="36" t="s">
        <v>213</v>
      </c>
      <c r="J25" s="13">
        <v>90</v>
      </c>
      <c r="K25" s="13">
        <v>0</v>
      </c>
      <c r="L25" s="6"/>
      <c r="N25" s="26"/>
      <c r="O25" s="26"/>
    </row>
    <row r="26" spans="1:15" ht="12.75">
      <c r="A26" s="5">
        <v>24</v>
      </c>
      <c r="B26" s="31">
        <v>41478</v>
      </c>
      <c r="C26" s="6"/>
      <c r="D26" s="42" t="s">
        <v>8</v>
      </c>
      <c r="E26" s="42" t="s">
        <v>157</v>
      </c>
      <c r="F26" s="6" t="s">
        <v>482</v>
      </c>
      <c r="G26" s="6" t="s">
        <v>33</v>
      </c>
      <c r="H26" s="35">
        <v>1.7</v>
      </c>
      <c r="I26" s="36" t="s">
        <v>174</v>
      </c>
      <c r="J26" s="13">
        <v>80</v>
      </c>
      <c r="K26" s="13">
        <v>0</v>
      </c>
      <c r="L26" s="6"/>
      <c r="N26" s="26"/>
      <c r="O26" s="26"/>
    </row>
    <row r="27" spans="1:15" ht="12.75">
      <c r="A27" s="5">
        <v>25</v>
      </c>
      <c r="B27" s="31">
        <v>41480</v>
      </c>
      <c r="C27" s="6"/>
      <c r="D27" s="42" t="s">
        <v>8</v>
      </c>
      <c r="E27" s="42" t="s">
        <v>170</v>
      </c>
      <c r="F27" s="6" t="s">
        <v>483</v>
      </c>
      <c r="G27" s="6" t="s">
        <v>134</v>
      </c>
      <c r="H27" s="35">
        <v>1.6</v>
      </c>
      <c r="I27" s="37" t="s">
        <v>183</v>
      </c>
      <c r="J27" s="13">
        <v>100</v>
      </c>
      <c r="K27" s="6">
        <v>160</v>
      </c>
      <c r="N27" s="26"/>
      <c r="O27" s="26"/>
    </row>
    <row r="28" spans="1:15" ht="12.75">
      <c r="A28" s="5">
        <v>26</v>
      </c>
      <c r="B28" s="31">
        <v>41480</v>
      </c>
      <c r="C28" s="6"/>
      <c r="D28" s="42" t="s">
        <v>8</v>
      </c>
      <c r="E28" s="42" t="s">
        <v>170</v>
      </c>
      <c r="F28" s="6" t="s">
        <v>484</v>
      </c>
      <c r="G28" s="6" t="s">
        <v>485</v>
      </c>
      <c r="H28" s="35">
        <v>2.12</v>
      </c>
      <c r="I28" s="36" t="s">
        <v>174</v>
      </c>
      <c r="J28" s="6">
        <v>80</v>
      </c>
      <c r="K28" s="13">
        <v>0</v>
      </c>
      <c r="N28" s="26"/>
      <c r="O28" s="26"/>
    </row>
    <row r="29" spans="1:15" ht="12.75">
      <c r="A29" s="5">
        <v>27</v>
      </c>
      <c r="B29" s="31">
        <v>41481</v>
      </c>
      <c r="C29" s="6"/>
      <c r="D29" s="42" t="s">
        <v>8</v>
      </c>
      <c r="E29" s="42" t="s">
        <v>486</v>
      </c>
      <c r="F29" s="6" t="s">
        <v>487</v>
      </c>
      <c r="G29" s="6" t="s">
        <v>134</v>
      </c>
      <c r="H29" s="35">
        <v>1.6</v>
      </c>
      <c r="I29" s="37" t="s">
        <v>183</v>
      </c>
      <c r="J29" s="6">
        <v>100</v>
      </c>
      <c r="K29" s="13">
        <v>160</v>
      </c>
      <c r="N29" s="26"/>
      <c r="O29" s="26"/>
    </row>
    <row r="30" spans="1:15" ht="12.75">
      <c r="A30" s="5">
        <v>28</v>
      </c>
      <c r="B30" s="31">
        <v>41482</v>
      </c>
      <c r="D30" s="42" t="s">
        <v>8</v>
      </c>
      <c r="E30" s="42" t="s">
        <v>253</v>
      </c>
      <c r="F30" s="6" t="s">
        <v>488</v>
      </c>
      <c r="G30" s="6" t="s">
        <v>38</v>
      </c>
      <c r="H30" s="35">
        <v>1.74</v>
      </c>
      <c r="I30" s="37" t="s">
        <v>258</v>
      </c>
      <c r="J30" s="6">
        <v>90</v>
      </c>
      <c r="K30" s="6">
        <f>J30*H30</f>
        <v>156.6</v>
      </c>
      <c r="O30" s="26"/>
    </row>
    <row r="31" spans="1:15" ht="12.75" customHeight="1">
      <c r="A31" s="5">
        <v>29</v>
      </c>
      <c r="B31" s="31">
        <v>41483</v>
      </c>
      <c r="D31" s="42" t="s">
        <v>8</v>
      </c>
      <c r="E31" s="42" t="s">
        <v>253</v>
      </c>
      <c r="F31" s="6" t="s">
        <v>489</v>
      </c>
      <c r="G31" s="6" t="s">
        <v>33</v>
      </c>
      <c r="H31" s="35">
        <v>1.85</v>
      </c>
      <c r="I31" s="37" t="s">
        <v>159</v>
      </c>
      <c r="J31" s="6">
        <v>90</v>
      </c>
      <c r="K31" s="6">
        <f>J31*H31</f>
        <v>166.5</v>
      </c>
      <c r="O31" s="26"/>
    </row>
    <row r="32" spans="1:15" ht="12.75">
      <c r="A32" s="5">
        <v>30</v>
      </c>
      <c r="B32" s="31">
        <v>41483</v>
      </c>
      <c r="D32" s="42" t="s">
        <v>8</v>
      </c>
      <c r="E32" s="42" t="s">
        <v>253</v>
      </c>
      <c r="F32" s="6" t="s">
        <v>490</v>
      </c>
      <c r="G32" s="6" t="s">
        <v>30</v>
      </c>
      <c r="H32" s="35">
        <v>1.9</v>
      </c>
      <c r="I32" s="37" t="s">
        <v>156</v>
      </c>
      <c r="J32" s="6">
        <v>90</v>
      </c>
      <c r="K32" s="6">
        <f>J32*H32</f>
        <v>171</v>
      </c>
      <c r="O32" s="26"/>
    </row>
    <row r="33" spans="1:15" ht="12.75">
      <c r="A33" s="5">
        <v>31</v>
      </c>
      <c r="B33" s="31">
        <v>41484</v>
      </c>
      <c r="C33" s="6"/>
      <c r="D33" s="42" t="s">
        <v>8</v>
      </c>
      <c r="E33" s="42" t="s">
        <v>253</v>
      </c>
      <c r="F33" s="6" t="s">
        <v>491</v>
      </c>
      <c r="G33" s="6" t="s">
        <v>38</v>
      </c>
      <c r="H33" s="35">
        <v>1.75</v>
      </c>
      <c r="I33" s="37" t="s">
        <v>174</v>
      </c>
      <c r="J33" s="6">
        <v>90</v>
      </c>
      <c r="K33" s="6">
        <f>J33*H33</f>
        <v>157.5</v>
      </c>
      <c r="O33" s="26"/>
    </row>
    <row r="34" spans="1:15" ht="12.75">
      <c r="A34" s="5">
        <v>32</v>
      </c>
      <c r="B34" s="31">
        <v>41485</v>
      </c>
      <c r="C34" s="6"/>
      <c r="D34" s="42" t="s">
        <v>8</v>
      </c>
      <c r="E34" s="42" t="s">
        <v>157</v>
      </c>
      <c r="F34" s="6" t="s">
        <v>492</v>
      </c>
      <c r="G34" s="6" t="s">
        <v>134</v>
      </c>
      <c r="H34" s="35">
        <v>1.65</v>
      </c>
      <c r="I34" s="38" t="s">
        <v>176</v>
      </c>
      <c r="J34" s="7">
        <v>100</v>
      </c>
      <c r="K34" s="6">
        <v>100</v>
      </c>
      <c r="O34" s="26"/>
    </row>
    <row r="35" spans="1:15" ht="12.75">
      <c r="A35" s="5">
        <v>33</v>
      </c>
      <c r="B35" s="31">
        <v>41486</v>
      </c>
      <c r="C35" s="6"/>
      <c r="D35" s="42" t="s">
        <v>8</v>
      </c>
      <c r="E35" s="42" t="s">
        <v>157</v>
      </c>
      <c r="F35" s="6" t="s">
        <v>493</v>
      </c>
      <c r="G35" s="6" t="s">
        <v>37</v>
      </c>
      <c r="H35" s="35">
        <v>1.65</v>
      </c>
      <c r="I35" s="37" t="s">
        <v>156</v>
      </c>
      <c r="J35" s="6">
        <v>100</v>
      </c>
      <c r="K35" s="13">
        <v>165</v>
      </c>
      <c r="O35" s="26"/>
    </row>
    <row r="36" spans="1:15" ht="12.75">
      <c r="A36" s="5">
        <v>34</v>
      </c>
      <c r="B36" s="31"/>
      <c r="C36" s="6"/>
      <c r="D36" s="42"/>
      <c r="E36" s="42"/>
      <c r="F36" s="6"/>
      <c r="G36" s="6"/>
      <c r="H36" s="35"/>
      <c r="I36" s="36"/>
      <c r="J36" s="6"/>
      <c r="K36" s="13"/>
      <c r="O36" s="26"/>
    </row>
    <row r="37" spans="1:15" ht="12.75">
      <c r="A37" s="5">
        <v>35</v>
      </c>
      <c r="B37" s="31"/>
      <c r="C37" s="6"/>
      <c r="D37" s="42"/>
      <c r="E37" s="42"/>
      <c r="F37" s="6"/>
      <c r="G37" s="6"/>
      <c r="H37" s="35"/>
      <c r="I37" s="37"/>
      <c r="J37" s="6"/>
      <c r="K37" s="6"/>
      <c r="O37" s="26"/>
    </row>
    <row r="38" spans="1:11" ht="12.75">
      <c r="A38" s="5">
        <v>36</v>
      </c>
      <c r="B38" s="31"/>
      <c r="C38" s="6"/>
      <c r="D38" s="42"/>
      <c r="E38" s="42"/>
      <c r="F38" s="6"/>
      <c r="G38" s="6"/>
      <c r="H38" s="45"/>
      <c r="I38" s="37"/>
      <c r="J38" s="6"/>
      <c r="K38" s="6"/>
    </row>
    <row r="39" spans="1:11" ht="12.75">
      <c r="A39" s="5">
        <v>37</v>
      </c>
      <c r="B39" s="31"/>
      <c r="C39" s="6"/>
      <c r="D39" s="42"/>
      <c r="E39" s="42"/>
      <c r="F39" s="6"/>
      <c r="G39" s="6"/>
      <c r="H39" s="35"/>
      <c r="I39" s="38"/>
      <c r="J39" s="6"/>
      <c r="K39" s="6"/>
    </row>
    <row r="40" spans="1:11" ht="12.75">
      <c r="A40" s="5">
        <v>38</v>
      </c>
      <c r="B40" s="31"/>
      <c r="C40" s="6"/>
      <c r="D40" s="42"/>
      <c r="E40" s="42"/>
      <c r="F40" s="6"/>
      <c r="G40" s="6"/>
      <c r="H40" s="35"/>
      <c r="I40" s="37"/>
      <c r="J40" s="6"/>
      <c r="K40" s="13"/>
    </row>
    <row r="41" spans="1:11" ht="12.75">
      <c r="A41" s="5">
        <v>39</v>
      </c>
      <c r="B41" s="31"/>
      <c r="C41" s="6"/>
      <c r="D41" s="42"/>
      <c r="E41" s="42"/>
      <c r="F41" s="6"/>
      <c r="G41" s="6"/>
      <c r="H41" s="35"/>
      <c r="I41" s="38"/>
      <c r="J41" s="6"/>
      <c r="K41" s="6"/>
    </row>
    <row r="42" spans="1:11" ht="12.75">
      <c r="A42" s="5">
        <v>40</v>
      </c>
      <c r="B42" s="31"/>
      <c r="C42" s="6"/>
      <c r="D42" s="42"/>
      <c r="E42" s="42"/>
      <c r="F42" s="6"/>
      <c r="G42" s="6"/>
      <c r="H42" s="35"/>
      <c r="I42" s="37"/>
      <c r="J42" s="6"/>
      <c r="K42" s="13"/>
    </row>
    <row r="43" spans="1:11" ht="14.25" customHeight="1">
      <c r="A43" s="5">
        <v>41</v>
      </c>
      <c r="B43" s="31"/>
      <c r="C43" s="6"/>
      <c r="D43" s="42"/>
      <c r="E43" s="42"/>
      <c r="F43" s="6"/>
      <c r="G43" s="6"/>
      <c r="H43" s="35"/>
      <c r="I43" s="37"/>
      <c r="J43" s="6"/>
      <c r="K43" s="13"/>
    </row>
    <row r="44" spans="1:11" ht="12.75">
      <c r="A44" s="5">
        <v>42</v>
      </c>
      <c r="B44" s="31"/>
      <c r="D44" s="6"/>
      <c r="E44" s="6"/>
      <c r="F44" s="6"/>
      <c r="G44" s="6"/>
      <c r="H44" s="35"/>
      <c r="I44" s="37"/>
      <c r="J44" s="6"/>
      <c r="K44" s="6"/>
    </row>
    <row r="45" spans="1:11" ht="12.75">
      <c r="A45" s="5">
        <v>43</v>
      </c>
      <c r="B45" s="31"/>
      <c r="D45" s="6"/>
      <c r="E45" s="6"/>
      <c r="F45" s="6"/>
      <c r="G45" s="6"/>
      <c r="H45" s="35"/>
      <c r="I45" s="37"/>
      <c r="J45" s="6"/>
      <c r="K45" s="6"/>
    </row>
    <row r="46" spans="1:11" ht="12.75">
      <c r="A46" s="5">
        <v>44</v>
      </c>
      <c r="B46" s="31"/>
      <c r="D46" s="6"/>
      <c r="E46" s="6"/>
      <c r="F46" s="6"/>
      <c r="G46" s="6"/>
      <c r="H46" s="35"/>
      <c r="I46" s="36"/>
      <c r="J46" s="6"/>
      <c r="K46" s="6"/>
    </row>
    <row r="47" spans="1:11" ht="12.75">
      <c r="A47" s="5">
        <v>45</v>
      </c>
      <c r="B47" s="31"/>
      <c r="D47" s="6"/>
      <c r="E47" s="6"/>
      <c r="F47" s="6"/>
      <c r="G47" s="6"/>
      <c r="H47" s="6"/>
      <c r="I47" s="36"/>
      <c r="J47" s="6"/>
      <c r="K47" s="6"/>
    </row>
    <row r="48" spans="1:11" ht="12.75">
      <c r="A48" s="5">
        <v>46</v>
      </c>
      <c r="B48" s="31"/>
      <c r="D48" s="6"/>
      <c r="E48" s="6"/>
      <c r="F48" s="6"/>
      <c r="G48" s="6"/>
      <c r="H48" s="6"/>
      <c r="I48" s="36"/>
      <c r="J48" s="6"/>
      <c r="K48" s="6"/>
    </row>
    <row r="49" spans="1:11" ht="12.75">
      <c r="A49" s="5">
        <v>47</v>
      </c>
      <c r="B49" s="31"/>
      <c r="D49" s="6"/>
      <c r="E49" s="6"/>
      <c r="F49" s="6"/>
      <c r="G49" s="6"/>
      <c r="H49" s="6"/>
      <c r="I49" s="38"/>
      <c r="J49" s="6"/>
      <c r="K49" s="6"/>
    </row>
    <row r="50" spans="1:11" ht="12.75">
      <c r="A50" s="5">
        <v>48</v>
      </c>
      <c r="B50" s="31"/>
      <c r="D50" s="6"/>
      <c r="E50" s="6"/>
      <c r="F50" s="6"/>
      <c r="G50" s="6"/>
      <c r="H50" s="6"/>
      <c r="I50" s="36"/>
      <c r="J50" s="6"/>
      <c r="K50" s="6"/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33</v>
      </c>
      <c r="K51" s="6" t="s">
        <v>26</v>
      </c>
      <c r="L51" s="6"/>
      <c r="M51" s="21">
        <f>MAX(H3:H50)</f>
        <v>2.12</v>
      </c>
    </row>
    <row r="52" spans="3:13" ht="12.75">
      <c r="C52" s="48" t="s">
        <v>10</v>
      </c>
      <c r="D52" s="48"/>
      <c r="E52" s="43">
        <f>E51-SUM(J3:J50)+SUM(K3:K50)</f>
        <v>688.5999999999999</v>
      </c>
      <c r="F52" s="14">
        <f>F51*E53/100+F51</f>
        <v>20658</v>
      </c>
      <c r="H52" s="51" t="s">
        <v>24</v>
      </c>
      <c r="I52" s="51"/>
      <c r="J52" s="20">
        <f>J51-J53-J54</f>
        <v>15</v>
      </c>
      <c r="K52" s="51" t="s">
        <v>25</v>
      </c>
      <c r="L52" s="51"/>
      <c r="M52" s="21">
        <f>MIN(H3:H50)</f>
        <v>1.6</v>
      </c>
    </row>
    <row r="53" spans="3:13" ht="12.75">
      <c r="C53" s="48" t="s">
        <v>11</v>
      </c>
      <c r="D53" s="48"/>
      <c r="E53" s="9">
        <f>(E52-E51)/E51*100</f>
        <v>-31.140000000000008</v>
      </c>
      <c r="F53" s="15">
        <f>E53</f>
        <v>-31.140000000000008</v>
      </c>
      <c r="H53" s="52" t="s">
        <v>21</v>
      </c>
      <c r="I53" s="52"/>
      <c r="J53" s="18">
        <f>COUNTIF(K3:K50,0)</f>
        <v>15</v>
      </c>
      <c r="K53" s="51" t="s">
        <v>27</v>
      </c>
      <c r="L53" s="51"/>
      <c r="M53" s="21">
        <f>AVERAGE(H3:H50)</f>
        <v>1.756969696969697</v>
      </c>
    </row>
    <row r="54" spans="3:10" ht="12.75">
      <c r="C54" s="16" t="s">
        <v>15</v>
      </c>
      <c r="D54" s="16"/>
      <c r="E54" s="44">
        <f>E52-E51</f>
        <v>-311.4000000000001</v>
      </c>
      <c r="F54" s="16">
        <f>F52-F51</f>
        <v>-9342</v>
      </c>
      <c r="H54" s="50" t="s">
        <v>22</v>
      </c>
      <c r="I54" s="50"/>
      <c r="J54" s="19">
        <v>3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9">
    <mergeCell ref="A1:I1"/>
    <mergeCell ref="C52:D52"/>
    <mergeCell ref="H52:I52"/>
    <mergeCell ref="K52:L52"/>
    <mergeCell ref="B56:F56"/>
    <mergeCell ref="C53:D53"/>
    <mergeCell ref="H53:I53"/>
    <mergeCell ref="K53:L53"/>
    <mergeCell ref="H54:I54"/>
  </mergeCells>
  <hyperlinks>
    <hyperlink ref="J58" r:id="rId1" display="www.stavkiplus.ru/fixed.php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workbookViewId="0" topLeftCell="A1">
      <selection activeCell="F61" sqref="A1:IV16384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494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41487</v>
      </c>
      <c r="C3" s="12"/>
      <c r="D3" s="6" t="s">
        <v>8</v>
      </c>
      <c r="E3" s="6" t="s">
        <v>170</v>
      </c>
      <c r="F3" s="42" t="s">
        <v>495</v>
      </c>
      <c r="G3" s="6" t="s">
        <v>41</v>
      </c>
      <c r="H3" s="35">
        <v>1.8</v>
      </c>
      <c r="I3" s="36" t="s">
        <v>183</v>
      </c>
      <c r="J3" s="13">
        <v>80</v>
      </c>
      <c r="K3" s="13">
        <v>0</v>
      </c>
      <c r="L3" s="6"/>
    </row>
    <row r="4" spans="1:12" ht="12.75">
      <c r="A4" s="5">
        <v>2</v>
      </c>
      <c r="B4" s="31">
        <v>41487</v>
      </c>
      <c r="C4" s="12"/>
      <c r="D4" s="6" t="s">
        <v>8</v>
      </c>
      <c r="E4" s="42" t="s">
        <v>170</v>
      </c>
      <c r="F4" s="6" t="s">
        <v>496</v>
      </c>
      <c r="G4" s="6" t="s">
        <v>497</v>
      </c>
      <c r="H4" s="35">
        <v>1.65</v>
      </c>
      <c r="I4" s="38" t="s">
        <v>258</v>
      </c>
      <c r="J4" s="13">
        <v>100</v>
      </c>
      <c r="K4" s="13">
        <v>100</v>
      </c>
      <c r="L4" s="6"/>
    </row>
    <row r="5" spans="1:15" ht="15" customHeight="1">
      <c r="A5" s="5">
        <v>3</v>
      </c>
      <c r="B5" s="31">
        <v>41488</v>
      </c>
      <c r="C5" s="11"/>
      <c r="D5" s="6" t="s">
        <v>8</v>
      </c>
      <c r="E5" s="42" t="s">
        <v>342</v>
      </c>
      <c r="F5" s="6" t="s">
        <v>498</v>
      </c>
      <c r="G5" s="6" t="s">
        <v>134</v>
      </c>
      <c r="H5" s="35">
        <v>1.75</v>
      </c>
      <c r="I5" s="38" t="s">
        <v>176</v>
      </c>
      <c r="J5" s="13">
        <v>100</v>
      </c>
      <c r="K5" s="13">
        <v>100</v>
      </c>
      <c r="L5" s="6"/>
      <c r="N5" s="26"/>
      <c r="O5" s="26"/>
    </row>
    <row r="6" spans="1:15" ht="15" customHeight="1">
      <c r="A6" s="5">
        <v>4</v>
      </c>
      <c r="B6" s="31">
        <v>41488</v>
      </c>
      <c r="C6" s="11"/>
      <c r="D6" s="6" t="s">
        <v>8</v>
      </c>
      <c r="E6" s="42" t="s">
        <v>342</v>
      </c>
      <c r="F6" s="6" t="s">
        <v>499</v>
      </c>
      <c r="G6" s="6" t="s">
        <v>77</v>
      </c>
      <c r="H6" s="35">
        <v>1.6</v>
      </c>
      <c r="I6" s="37" t="s">
        <v>192</v>
      </c>
      <c r="J6" s="13">
        <v>100</v>
      </c>
      <c r="K6" s="13">
        <v>160</v>
      </c>
      <c r="L6" s="6"/>
      <c r="N6" s="26"/>
      <c r="O6" s="26"/>
    </row>
    <row r="7" spans="1:15" ht="15.75" customHeight="1">
      <c r="A7" s="5">
        <v>5</v>
      </c>
      <c r="B7" s="31">
        <v>41490</v>
      </c>
      <c r="C7" s="11"/>
      <c r="D7" s="6" t="s">
        <v>8</v>
      </c>
      <c r="E7" s="42" t="s">
        <v>253</v>
      </c>
      <c r="F7" s="6" t="s">
        <v>500</v>
      </c>
      <c r="G7" s="6" t="s">
        <v>161</v>
      </c>
      <c r="H7" s="35">
        <v>1.65</v>
      </c>
      <c r="I7" s="37" t="s">
        <v>213</v>
      </c>
      <c r="J7" s="13">
        <v>100</v>
      </c>
      <c r="K7" s="13">
        <v>165</v>
      </c>
      <c r="L7" s="6"/>
      <c r="N7" s="26"/>
      <c r="O7" s="26"/>
    </row>
    <row r="8" spans="1:15" ht="17.25" customHeight="1">
      <c r="A8" s="5">
        <v>6</v>
      </c>
      <c r="B8" s="31">
        <v>41492</v>
      </c>
      <c r="C8" s="11"/>
      <c r="D8" s="6" t="s">
        <v>8</v>
      </c>
      <c r="E8" s="42" t="s">
        <v>157</v>
      </c>
      <c r="F8" s="6" t="s">
        <v>501</v>
      </c>
      <c r="G8" s="6" t="s">
        <v>107</v>
      </c>
      <c r="H8" s="35">
        <v>1.7</v>
      </c>
      <c r="I8" s="37" t="s">
        <v>156</v>
      </c>
      <c r="J8" s="13">
        <v>90</v>
      </c>
      <c r="K8" s="13">
        <f>J8*H8</f>
        <v>153</v>
      </c>
      <c r="L8" s="6"/>
      <c r="N8" s="26"/>
      <c r="O8" s="26"/>
    </row>
    <row r="9" spans="1:15" ht="16.5" customHeight="1">
      <c r="A9" s="5">
        <v>7</v>
      </c>
      <c r="B9" s="31">
        <v>41492</v>
      </c>
      <c r="C9" s="11"/>
      <c r="D9" s="6" t="s">
        <v>8</v>
      </c>
      <c r="E9" s="42" t="s">
        <v>157</v>
      </c>
      <c r="F9" s="6" t="s">
        <v>502</v>
      </c>
      <c r="G9" s="6" t="s">
        <v>39</v>
      </c>
      <c r="H9" s="35">
        <v>1.7</v>
      </c>
      <c r="I9" s="37" t="s">
        <v>192</v>
      </c>
      <c r="J9" s="13">
        <v>90</v>
      </c>
      <c r="K9" s="13">
        <f>J9*H9</f>
        <v>153</v>
      </c>
      <c r="L9" s="6"/>
      <c r="N9" s="26"/>
      <c r="O9" s="26"/>
    </row>
    <row r="10" spans="1:15" ht="12.75">
      <c r="A10" s="5">
        <v>8</v>
      </c>
      <c r="B10" s="31">
        <v>41493</v>
      </c>
      <c r="C10" s="6"/>
      <c r="D10" s="6" t="s">
        <v>8</v>
      </c>
      <c r="E10" s="42" t="s">
        <v>342</v>
      </c>
      <c r="F10" s="6" t="s">
        <v>503</v>
      </c>
      <c r="G10" s="6" t="s">
        <v>276</v>
      </c>
      <c r="H10" s="35">
        <v>1.75</v>
      </c>
      <c r="I10" s="36" t="s">
        <v>174</v>
      </c>
      <c r="J10" s="13">
        <v>90</v>
      </c>
      <c r="K10" s="13">
        <v>0</v>
      </c>
      <c r="L10" s="6"/>
      <c r="N10" s="26"/>
      <c r="O10" s="26"/>
    </row>
    <row r="11" spans="1:15" ht="12.75">
      <c r="A11" s="5">
        <v>9</v>
      </c>
      <c r="B11" s="31">
        <v>41494</v>
      </c>
      <c r="C11" s="6"/>
      <c r="D11" s="6" t="s">
        <v>8</v>
      </c>
      <c r="E11" s="42" t="s">
        <v>170</v>
      </c>
      <c r="F11" s="6" t="s">
        <v>504</v>
      </c>
      <c r="G11" s="6" t="s">
        <v>505</v>
      </c>
      <c r="H11" s="35">
        <v>1.81</v>
      </c>
      <c r="I11" s="37" t="s">
        <v>213</v>
      </c>
      <c r="J11" s="13">
        <v>90</v>
      </c>
      <c r="K11" s="13">
        <f>J11*H11</f>
        <v>162.9</v>
      </c>
      <c r="L11" s="6"/>
      <c r="N11" s="26"/>
      <c r="O11" s="26"/>
    </row>
    <row r="12" spans="1:15" ht="12.75" customHeight="1">
      <c r="A12" s="5">
        <v>10</v>
      </c>
      <c r="B12" s="31">
        <v>41494</v>
      </c>
      <c r="C12" s="6"/>
      <c r="D12" s="6" t="s">
        <v>8</v>
      </c>
      <c r="E12" s="42" t="s">
        <v>170</v>
      </c>
      <c r="F12" s="6" t="s">
        <v>506</v>
      </c>
      <c r="G12" s="6" t="s">
        <v>289</v>
      </c>
      <c r="H12" s="35">
        <v>1.75</v>
      </c>
      <c r="I12" s="37" t="s">
        <v>335</v>
      </c>
      <c r="J12" s="13">
        <v>90</v>
      </c>
      <c r="K12" s="13">
        <f>J12*H12</f>
        <v>157.5</v>
      </c>
      <c r="L12" s="6"/>
      <c r="N12" s="26"/>
      <c r="O12" s="26"/>
    </row>
    <row r="13" spans="1:15" ht="12.75" customHeight="1">
      <c r="A13" s="5">
        <v>11</v>
      </c>
      <c r="B13" s="31">
        <v>41496</v>
      </c>
      <c r="D13" s="6" t="s">
        <v>8</v>
      </c>
      <c r="E13" s="42" t="s">
        <v>34</v>
      </c>
      <c r="F13" s="6" t="s">
        <v>507</v>
      </c>
      <c r="G13" s="6" t="s">
        <v>41</v>
      </c>
      <c r="H13" s="35">
        <v>1.7</v>
      </c>
      <c r="I13" s="37" t="s">
        <v>419</v>
      </c>
      <c r="J13" s="13">
        <v>90</v>
      </c>
      <c r="K13" s="13">
        <f>J13*H13</f>
        <v>153</v>
      </c>
      <c r="L13" s="6"/>
      <c r="N13" s="26"/>
      <c r="O13" s="26"/>
    </row>
    <row r="14" spans="1:19" ht="12.75" customHeight="1">
      <c r="A14" s="5">
        <v>12</v>
      </c>
      <c r="B14" s="31">
        <v>41496</v>
      </c>
      <c r="D14" s="6" t="s">
        <v>8</v>
      </c>
      <c r="E14" s="6" t="s">
        <v>316</v>
      </c>
      <c r="F14" s="6" t="s">
        <v>508</v>
      </c>
      <c r="G14" s="6" t="s">
        <v>509</v>
      </c>
      <c r="H14" s="35">
        <v>1.67</v>
      </c>
      <c r="I14" s="37" t="s">
        <v>419</v>
      </c>
      <c r="J14" s="13">
        <v>100</v>
      </c>
      <c r="K14" s="13">
        <v>167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41497</v>
      </c>
      <c r="D15" s="6" t="s">
        <v>8</v>
      </c>
      <c r="E15" s="42" t="s">
        <v>316</v>
      </c>
      <c r="F15" s="6" t="s">
        <v>510</v>
      </c>
      <c r="G15" s="6" t="s">
        <v>111</v>
      </c>
      <c r="H15" s="35">
        <v>1.84</v>
      </c>
      <c r="I15" s="36" t="s">
        <v>159</v>
      </c>
      <c r="J15" s="13">
        <v>90</v>
      </c>
      <c r="K15" s="13">
        <v>0</v>
      </c>
      <c r="L15" s="6"/>
      <c r="N15" s="26"/>
      <c r="O15" s="26"/>
    </row>
    <row r="16" spans="1:15" ht="12.75" customHeight="1">
      <c r="A16" s="5">
        <v>14</v>
      </c>
      <c r="B16" s="31">
        <v>41498</v>
      </c>
      <c r="D16" s="6" t="s">
        <v>8</v>
      </c>
      <c r="E16" s="42" t="s">
        <v>342</v>
      </c>
      <c r="F16" s="6" t="s">
        <v>511</v>
      </c>
      <c r="G16" s="6" t="s">
        <v>12</v>
      </c>
      <c r="H16" s="35">
        <v>1.6</v>
      </c>
      <c r="I16" s="38" t="s">
        <v>156</v>
      </c>
      <c r="J16" s="13">
        <v>100</v>
      </c>
      <c r="K16" s="13">
        <v>100</v>
      </c>
      <c r="L16" s="6"/>
      <c r="N16" s="26"/>
      <c r="O16" s="26"/>
    </row>
    <row r="17" spans="1:15" ht="15" customHeight="1">
      <c r="A17" s="5">
        <v>15</v>
      </c>
      <c r="B17" s="31">
        <v>41498</v>
      </c>
      <c r="D17" s="6" t="s">
        <v>8</v>
      </c>
      <c r="E17" s="42" t="s">
        <v>342</v>
      </c>
      <c r="F17" s="6" t="s">
        <v>512</v>
      </c>
      <c r="G17" s="6" t="s">
        <v>12</v>
      </c>
      <c r="H17" s="35">
        <v>1.95</v>
      </c>
      <c r="I17" s="38" t="s">
        <v>213</v>
      </c>
      <c r="J17" s="13">
        <v>100</v>
      </c>
      <c r="K17" s="13">
        <v>100</v>
      </c>
      <c r="L17" s="6"/>
      <c r="N17" s="26"/>
      <c r="O17" s="26"/>
    </row>
    <row r="18" spans="1:15" ht="15" customHeight="1">
      <c r="A18" s="5">
        <v>16</v>
      </c>
      <c r="B18" s="31">
        <v>41502</v>
      </c>
      <c r="D18" s="6" t="s">
        <v>8</v>
      </c>
      <c r="E18" s="42" t="s">
        <v>316</v>
      </c>
      <c r="F18" s="6" t="s">
        <v>513</v>
      </c>
      <c r="G18" s="6" t="s">
        <v>38</v>
      </c>
      <c r="H18" s="35">
        <v>1.6</v>
      </c>
      <c r="I18" s="37" t="s">
        <v>176</v>
      </c>
      <c r="J18" s="13">
        <v>100</v>
      </c>
      <c r="K18" s="13">
        <v>160</v>
      </c>
      <c r="L18" s="6"/>
      <c r="N18" s="26"/>
      <c r="O18" s="26"/>
    </row>
    <row r="19" spans="1:15" ht="15" customHeight="1">
      <c r="A19" s="5">
        <v>17</v>
      </c>
      <c r="B19" s="31">
        <v>41503</v>
      </c>
      <c r="D19" s="6" t="s">
        <v>8</v>
      </c>
      <c r="E19" s="42" t="s">
        <v>34</v>
      </c>
      <c r="F19" s="6" t="s">
        <v>514</v>
      </c>
      <c r="G19" s="6" t="s">
        <v>107</v>
      </c>
      <c r="H19" s="35">
        <v>1.6</v>
      </c>
      <c r="I19" s="37" t="s">
        <v>335</v>
      </c>
      <c r="J19" s="13">
        <v>100</v>
      </c>
      <c r="K19" s="13">
        <v>160</v>
      </c>
      <c r="L19" s="6"/>
      <c r="N19" s="26"/>
      <c r="O19" s="26"/>
    </row>
    <row r="20" spans="1:15" ht="15" customHeight="1">
      <c r="A20" s="5">
        <v>18</v>
      </c>
      <c r="B20" s="31">
        <v>41503</v>
      </c>
      <c r="D20" s="6" t="s">
        <v>8</v>
      </c>
      <c r="E20" s="42" t="s">
        <v>515</v>
      </c>
      <c r="F20" s="6" t="s">
        <v>516</v>
      </c>
      <c r="G20" s="6" t="s">
        <v>33</v>
      </c>
      <c r="H20" s="35">
        <v>1.6</v>
      </c>
      <c r="I20" s="36" t="s">
        <v>156</v>
      </c>
      <c r="J20" s="13">
        <v>100</v>
      </c>
      <c r="K20" s="13">
        <v>0</v>
      </c>
      <c r="L20" s="6"/>
      <c r="N20" s="26"/>
      <c r="O20" s="26"/>
    </row>
    <row r="21" spans="1:15" ht="15" customHeight="1">
      <c r="A21" s="5">
        <v>19</v>
      </c>
      <c r="B21" s="31">
        <v>41503</v>
      </c>
      <c r="D21" s="6" t="s">
        <v>8</v>
      </c>
      <c r="E21" s="42" t="s">
        <v>177</v>
      </c>
      <c r="F21" s="6" t="s">
        <v>517</v>
      </c>
      <c r="G21" s="6" t="s">
        <v>134</v>
      </c>
      <c r="H21" s="35">
        <v>1.75</v>
      </c>
      <c r="I21" s="37" t="s">
        <v>183</v>
      </c>
      <c r="J21" s="13">
        <v>90</v>
      </c>
      <c r="K21" s="13">
        <f>J21*H21</f>
        <v>157.5</v>
      </c>
      <c r="L21" s="6"/>
      <c r="N21" s="26"/>
      <c r="O21" s="26"/>
    </row>
    <row r="22" spans="1:15" ht="12.75">
      <c r="A22" s="5">
        <v>20</v>
      </c>
      <c r="B22" s="31">
        <v>41504</v>
      </c>
      <c r="D22" s="6" t="s">
        <v>8</v>
      </c>
      <c r="E22" s="6" t="s">
        <v>316</v>
      </c>
      <c r="F22" s="6" t="s">
        <v>518</v>
      </c>
      <c r="G22" s="6" t="s">
        <v>289</v>
      </c>
      <c r="H22" s="35">
        <v>1.6</v>
      </c>
      <c r="I22" s="38" t="s">
        <v>183</v>
      </c>
      <c r="J22" s="13">
        <v>100</v>
      </c>
      <c r="K22" s="6">
        <v>100</v>
      </c>
      <c r="L22" s="6"/>
      <c r="N22" s="26"/>
      <c r="O22" s="26"/>
    </row>
    <row r="23" spans="1:15" ht="12.75">
      <c r="A23" s="5">
        <v>21</v>
      </c>
      <c r="B23" s="31">
        <v>41507</v>
      </c>
      <c r="C23" s="12"/>
      <c r="D23" s="42" t="s">
        <v>8</v>
      </c>
      <c r="E23" s="42" t="s">
        <v>157</v>
      </c>
      <c r="F23" s="6" t="s">
        <v>519</v>
      </c>
      <c r="G23" s="6" t="s">
        <v>30</v>
      </c>
      <c r="H23" s="35">
        <v>1.63</v>
      </c>
      <c r="I23" s="36" t="s">
        <v>185</v>
      </c>
      <c r="J23" s="13">
        <v>100</v>
      </c>
      <c r="K23" s="13">
        <v>0</v>
      </c>
      <c r="L23" s="6"/>
      <c r="N23" s="26"/>
      <c r="O23" s="26"/>
    </row>
    <row r="24" spans="1:15" ht="12.75">
      <c r="A24" s="5">
        <v>22</v>
      </c>
      <c r="B24" s="31">
        <v>41507</v>
      </c>
      <c r="C24" s="12"/>
      <c r="D24" s="42" t="s">
        <v>8</v>
      </c>
      <c r="E24" s="42" t="s">
        <v>157</v>
      </c>
      <c r="F24" s="6" t="s">
        <v>520</v>
      </c>
      <c r="G24" s="6" t="s">
        <v>38</v>
      </c>
      <c r="H24" s="35">
        <v>1.7</v>
      </c>
      <c r="I24" s="36" t="s">
        <v>156</v>
      </c>
      <c r="J24" s="13">
        <v>90</v>
      </c>
      <c r="K24" s="13">
        <v>0</v>
      </c>
      <c r="L24" s="6"/>
      <c r="N24" s="26"/>
      <c r="O24" s="26"/>
    </row>
    <row r="25" spans="1:15" ht="12.75">
      <c r="A25" s="5">
        <v>23</v>
      </c>
      <c r="B25" s="31">
        <v>41508</v>
      </c>
      <c r="C25" s="6"/>
      <c r="D25" s="42" t="s">
        <v>8</v>
      </c>
      <c r="E25" s="42" t="s">
        <v>521</v>
      </c>
      <c r="F25" s="6" t="s">
        <v>522</v>
      </c>
      <c r="G25" s="6" t="s">
        <v>95</v>
      </c>
      <c r="H25" s="35">
        <v>1.65</v>
      </c>
      <c r="I25" s="36" t="s">
        <v>159</v>
      </c>
      <c r="J25" s="13">
        <v>90</v>
      </c>
      <c r="K25" s="13">
        <v>0</v>
      </c>
      <c r="L25" s="6"/>
      <c r="N25" s="26"/>
      <c r="O25" s="26"/>
    </row>
    <row r="26" spans="1:15" ht="12.75">
      <c r="A26" s="5">
        <v>24</v>
      </c>
      <c r="B26" s="31">
        <v>41511</v>
      </c>
      <c r="C26" s="6"/>
      <c r="D26" s="42" t="s">
        <v>8</v>
      </c>
      <c r="E26" s="42" t="s">
        <v>13</v>
      </c>
      <c r="F26" s="6" t="s">
        <v>523</v>
      </c>
      <c r="G26" s="6" t="s">
        <v>41</v>
      </c>
      <c r="H26" s="35">
        <v>1.67</v>
      </c>
      <c r="I26" s="38" t="s">
        <v>524</v>
      </c>
      <c r="J26" s="13">
        <v>100</v>
      </c>
      <c r="K26" s="13">
        <v>100</v>
      </c>
      <c r="L26" s="6"/>
      <c r="N26" s="26"/>
      <c r="O26" s="26"/>
    </row>
    <row r="27" spans="1:15" ht="12.75">
      <c r="A27" s="5">
        <v>25</v>
      </c>
      <c r="B27" s="31">
        <v>41511</v>
      </c>
      <c r="C27" s="6"/>
      <c r="D27" s="42" t="s">
        <v>8</v>
      </c>
      <c r="E27" s="42" t="s">
        <v>254</v>
      </c>
      <c r="F27" s="6" t="s">
        <v>525</v>
      </c>
      <c r="G27" s="6" t="s">
        <v>134</v>
      </c>
      <c r="H27" s="35">
        <v>1.9</v>
      </c>
      <c r="I27" s="38" t="s">
        <v>524</v>
      </c>
      <c r="J27" s="13">
        <v>100</v>
      </c>
      <c r="K27" s="13">
        <v>100</v>
      </c>
      <c r="N27" s="26"/>
      <c r="O27" s="26"/>
    </row>
    <row r="28" spans="1:15" ht="12.75">
      <c r="A28" s="5">
        <v>26</v>
      </c>
      <c r="B28" s="31">
        <v>41511</v>
      </c>
      <c r="C28" s="6"/>
      <c r="D28" s="42" t="s">
        <v>8</v>
      </c>
      <c r="E28" s="42" t="s">
        <v>316</v>
      </c>
      <c r="F28" s="6" t="s">
        <v>526</v>
      </c>
      <c r="G28" s="6" t="s">
        <v>107</v>
      </c>
      <c r="H28" s="35">
        <v>1.7</v>
      </c>
      <c r="I28" s="37" t="s">
        <v>312</v>
      </c>
      <c r="J28" s="6">
        <v>90</v>
      </c>
      <c r="K28" s="13">
        <f>J28*H28</f>
        <v>153</v>
      </c>
      <c r="N28" s="26"/>
      <c r="O28" s="26"/>
    </row>
    <row r="29" spans="1:15" ht="12.75">
      <c r="A29" s="5">
        <v>27</v>
      </c>
      <c r="B29" s="31">
        <v>41512</v>
      </c>
      <c r="C29" s="6"/>
      <c r="D29" s="42" t="s">
        <v>8</v>
      </c>
      <c r="E29" s="42" t="s">
        <v>253</v>
      </c>
      <c r="F29" s="6" t="s">
        <v>527</v>
      </c>
      <c r="G29" s="6" t="s">
        <v>77</v>
      </c>
      <c r="H29" s="35">
        <v>1.6</v>
      </c>
      <c r="I29" s="36" t="s">
        <v>528</v>
      </c>
      <c r="J29" s="6">
        <v>90</v>
      </c>
      <c r="K29" s="13">
        <v>0</v>
      </c>
      <c r="N29" s="26"/>
      <c r="O29" s="26"/>
    </row>
    <row r="30" spans="1:15" ht="12.75">
      <c r="A30" s="5">
        <v>28</v>
      </c>
      <c r="B30" s="31">
        <v>41514</v>
      </c>
      <c r="D30" s="42" t="s">
        <v>8</v>
      </c>
      <c r="E30" s="42" t="s">
        <v>157</v>
      </c>
      <c r="F30" s="6" t="s">
        <v>529</v>
      </c>
      <c r="G30" s="6" t="s">
        <v>134</v>
      </c>
      <c r="H30" s="35">
        <v>1.6</v>
      </c>
      <c r="I30" s="37" t="s">
        <v>261</v>
      </c>
      <c r="J30" s="6">
        <v>100</v>
      </c>
      <c r="K30" s="6">
        <v>160</v>
      </c>
      <c r="O30" s="26"/>
    </row>
    <row r="31" spans="1:15" ht="12.75" customHeight="1">
      <c r="A31" s="5">
        <v>29</v>
      </c>
      <c r="B31" s="31">
        <v>41515</v>
      </c>
      <c r="D31" s="42" t="s">
        <v>8</v>
      </c>
      <c r="E31" s="42" t="s">
        <v>170</v>
      </c>
      <c r="F31" s="6" t="s">
        <v>530</v>
      </c>
      <c r="G31" s="6" t="s">
        <v>134</v>
      </c>
      <c r="H31" s="35">
        <v>1.65</v>
      </c>
      <c r="I31" s="36" t="s">
        <v>149</v>
      </c>
      <c r="J31" s="6">
        <v>100</v>
      </c>
      <c r="K31" s="6">
        <v>0</v>
      </c>
      <c r="O31" s="26"/>
    </row>
    <row r="32" spans="1:15" ht="12.75">
      <c r="A32" s="5">
        <v>30</v>
      </c>
      <c r="B32" s="31">
        <v>41515</v>
      </c>
      <c r="D32" s="42" t="s">
        <v>8</v>
      </c>
      <c r="E32" s="42" t="s">
        <v>170</v>
      </c>
      <c r="F32" s="6" t="s">
        <v>531</v>
      </c>
      <c r="G32" s="6" t="s">
        <v>141</v>
      </c>
      <c r="H32" s="35">
        <v>1.75</v>
      </c>
      <c r="I32" s="37" t="s">
        <v>258</v>
      </c>
      <c r="J32" s="6">
        <v>100</v>
      </c>
      <c r="K32" s="6">
        <v>175</v>
      </c>
      <c r="O32" s="26"/>
    </row>
    <row r="33" spans="1:15" ht="12.75">
      <c r="A33" s="5">
        <v>31</v>
      </c>
      <c r="B33" s="31">
        <v>41516</v>
      </c>
      <c r="C33" s="6"/>
      <c r="D33" s="42" t="s">
        <v>8</v>
      </c>
      <c r="E33" s="42" t="s">
        <v>532</v>
      </c>
      <c r="F33" s="6" t="s">
        <v>533</v>
      </c>
      <c r="G33" s="6" t="s">
        <v>107</v>
      </c>
      <c r="H33" s="35">
        <v>1.72</v>
      </c>
      <c r="I33" s="36" t="s">
        <v>156</v>
      </c>
      <c r="J33" s="6">
        <v>90</v>
      </c>
      <c r="K33" s="6">
        <v>0</v>
      </c>
      <c r="O33" s="26"/>
    </row>
    <row r="34" spans="1:15" ht="12.75">
      <c r="A34" s="5">
        <v>32</v>
      </c>
      <c r="B34" s="31">
        <v>41517</v>
      </c>
      <c r="C34" s="6"/>
      <c r="D34" s="42" t="s">
        <v>8</v>
      </c>
      <c r="E34" s="42" t="s">
        <v>143</v>
      </c>
      <c r="F34" s="6" t="s">
        <v>534</v>
      </c>
      <c r="G34" s="6" t="s">
        <v>134</v>
      </c>
      <c r="H34" s="35">
        <v>1.6</v>
      </c>
      <c r="I34" s="37" t="s">
        <v>535</v>
      </c>
      <c r="J34" s="7">
        <v>100</v>
      </c>
      <c r="K34" s="6">
        <v>160</v>
      </c>
      <c r="O34" s="26"/>
    </row>
    <row r="35" spans="1:15" ht="12.75">
      <c r="A35" s="5">
        <v>33</v>
      </c>
      <c r="B35" s="31"/>
      <c r="C35" s="6"/>
      <c r="D35" s="42"/>
      <c r="E35" s="42"/>
      <c r="F35" s="6"/>
      <c r="G35" s="6"/>
      <c r="H35" s="35"/>
      <c r="I35" s="37"/>
      <c r="J35" s="6"/>
      <c r="K35" s="13"/>
      <c r="O35" s="26"/>
    </row>
    <row r="36" spans="1:15" ht="12.75" hidden="1">
      <c r="A36" s="5">
        <v>34</v>
      </c>
      <c r="B36" s="31"/>
      <c r="C36" s="6"/>
      <c r="D36" s="42"/>
      <c r="E36" s="42"/>
      <c r="F36" s="6"/>
      <c r="G36" s="6"/>
      <c r="H36" s="35"/>
      <c r="I36" s="36"/>
      <c r="J36" s="6"/>
      <c r="K36" s="13"/>
      <c r="O36" s="26"/>
    </row>
    <row r="37" spans="1:15" ht="12.75" hidden="1">
      <c r="A37" s="5">
        <v>35</v>
      </c>
      <c r="B37" s="31"/>
      <c r="C37" s="6"/>
      <c r="D37" s="42"/>
      <c r="E37" s="42"/>
      <c r="F37" s="6"/>
      <c r="G37" s="6"/>
      <c r="H37" s="35"/>
      <c r="I37" s="37"/>
      <c r="J37" s="6"/>
      <c r="K37" s="6"/>
      <c r="O37" s="26"/>
    </row>
    <row r="38" spans="1:11" ht="12.75" hidden="1">
      <c r="A38" s="5">
        <v>36</v>
      </c>
      <c r="B38" s="31"/>
      <c r="C38" s="6"/>
      <c r="D38" s="42"/>
      <c r="E38" s="42"/>
      <c r="F38" s="6"/>
      <c r="G38" s="6"/>
      <c r="H38" s="45"/>
      <c r="I38" s="37"/>
      <c r="J38" s="6"/>
      <c r="K38" s="6"/>
    </row>
    <row r="39" spans="1:11" ht="12.75" hidden="1">
      <c r="A39" s="5">
        <v>37</v>
      </c>
      <c r="B39" s="31"/>
      <c r="C39" s="6"/>
      <c r="D39" s="42"/>
      <c r="E39" s="42"/>
      <c r="F39" s="6"/>
      <c r="G39" s="6"/>
      <c r="H39" s="35"/>
      <c r="I39" s="38"/>
      <c r="J39" s="6"/>
      <c r="K39" s="6"/>
    </row>
    <row r="40" spans="1:11" ht="12.75" hidden="1">
      <c r="A40" s="5">
        <v>38</v>
      </c>
      <c r="B40" s="31"/>
      <c r="C40" s="6"/>
      <c r="D40" s="42"/>
      <c r="E40" s="42"/>
      <c r="F40" s="6"/>
      <c r="G40" s="6"/>
      <c r="H40" s="35"/>
      <c r="I40" s="37"/>
      <c r="J40" s="6"/>
      <c r="K40" s="13"/>
    </row>
    <row r="41" spans="1:11" ht="12.75" hidden="1">
      <c r="A41" s="5">
        <v>39</v>
      </c>
      <c r="B41" s="31"/>
      <c r="C41" s="6"/>
      <c r="D41" s="42"/>
      <c r="E41" s="42"/>
      <c r="F41" s="6"/>
      <c r="G41" s="6"/>
      <c r="H41" s="35"/>
      <c r="I41" s="38"/>
      <c r="J41" s="6"/>
      <c r="K41" s="6"/>
    </row>
    <row r="42" spans="1:11" ht="12.75" hidden="1">
      <c r="A42" s="5">
        <v>40</v>
      </c>
      <c r="B42" s="31"/>
      <c r="C42" s="6"/>
      <c r="D42" s="42"/>
      <c r="E42" s="42"/>
      <c r="F42" s="6"/>
      <c r="G42" s="6"/>
      <c r="H42" s="35"/>
      <c r="I42" s="37"/>
      <c r="J42" s="6"/>
      <c r="K42" s="13"/>
    </row>
    <row r="43" spans="1:11" ht="14.25" customHeight="1" hidden="1">
      <c r="A43" s="5">
        <v>41</v>
      </c>
      <c r="B43" s="31"/>
      <c r="C43" s="6"/>
      <c r="D43" s="42"/>
      <c r="E43" s="42"/>
      <c r="F43" s="6"/>
      <c r="G43" s="6"/>
      <c r="H43" s="35"/>
      <c r="I43" s="37"/>
      <c r="J43" s="6"/>
      <c r="K43" s="13"/>
    </row>
    <row r="44" spans="1:11" ht="12.75" hidden="1">
      <c r="A44" s="5">
        <v>42</v>
      </c>
      <c r="B44" s="31"/>
      <c r="D44" s="6"/>
      <c r="E44" s="6"/>
      <c r="F44" s="6"/>
      <c r="G44" s="6"/>
      <c r="H44" s="35"/>
      <c r="I44" s="37"/>
      <c r="J44" s="6"/>
      <c r="K44" s="6"/>
    </row>
    <row r="45" spans="1:11" ht="12.75" hidden="1">
      <c r="A45" s="5">
        <v>43</v>
      </c>
      <c r="B45" s="31"/>
      <c r="D45" s="6"/>
      <c r="E45" s="6"/>
      <c r="F45" s="6"/>
      <c r="G45" s="6"/>
      <c r="H45" s="35"/>
      <c r="I45" s="37"/>
      <c r="J45" s="6"/>
      <c r="K45" s="6"/>
    </row>
    <row r="46" spans="1:11" ht="12.75" hidden="1">
      <c r="A46" s="5">
        <v>44</v>
      </c>
      <c r="B46" s="31"/>
      <c r="D46" s="6"/>
      <c r="E46" s="6"/>
      <c r="F46" s="6"/>
      <c r="G46" s="6"/>
      <c r="H46" s="35"/>
      <c r="I46" s="36"/>
      <c r="J46" s="6"/>
      <c r="K46" s="6"/>
    </row>
    <row r="47" spans="1:11" ht="12.75" hidden="1">
      <c r="A47" s="5">
        <v>45</v>
      </c>
      <c r="B47" s="31"/>
      <c r="D47" s="6"/>
      <c r="E47" s="6"/>
      <c r="F47" s="6"/>
      <c r="G47" s="6"/>
      <c r="H47" s="6"/>
      <c r="I47" s="36"/>
      <c r="J47" s="6"/>
      <c r="K47" s="6"/>
    </row>
    <row r="48" spans="1:11" ht="12.75" hidden="1">
      <c r="A48" s="5">
        <v>46</v>
      </c>
      <c r="B48" s="31"/>
      <c r="D48" s="6"/>
      <c r="E48" s="6"/>
      <c r="F48" s="6"/>
      <c r="G48" s="6"/>
      <c r="H48" s="6"/>
      <c r="I48" s="36"/>
      <c r="J48" s="6"/>
      <c r="K48" s="6"/>
    </row>
    <row r="49" spans="1:11" ht="12.75" hidden="1">
      <c r="A49" s="5">
        <v>47</v>
      </c>
      <c r="B49" s="31"/>
      <c r="D49" s="6"/>
      <c r="E49" s="6"/>
      <c r="F49" s="6"/>
      <c r="G49" s="6"/>
      <c r="H49" s="6"/>
      <c r="I49" s="38"/>
      <c r="J49" s="6"/>
      <c r="K49" s="6"/>
    </row>
    <row r="50" spans="1:11" ht="12.75" hidden="1">
      <c r="A50" s="5">
        <v>48</v>
      </c>
      <c r="B50" s="31"/>
      <c r="D50" s="6"/>
      <c r="E50" s="6"/>
      <c r="F50" s="6"/>
      <c r="G50" s="6"/>
      <c r="H50" s="6"/>
      <c r="I50" s="36"/>
      <c r="J50" s="6"/>
      <c r="K50" s="6"/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32</v>
      </c>
      <c r="K51" s="6" t="s">
        <v>26</v>
      </c>
      <c r="L51" s="6"/>
      <c r="M51" s="21">
        <f>MAX(H3:H50)</f>
        <v>1.95</v>
      </c>
    </row>
    <row r="52" spans="3:13" ht="12.75">
      <c r="C52" s="48" t="s">
        <v>10</v>
      </c>
      <c r="D52" s="48"/>
      <c r="E52" s="43">
        <f>E51-SUM(J3:J50)+SUM(K3:K50)</f>
        <v>1046.9</v>
      </c>
      <c r="F52" s="14">
        <f>F51*E53/100+F51</f>
        <v>31407.000000000004</v>
      </c>
      <c r="H52" s="51" t="s">
        <v>24</v>
      </c>
      <c r="I52" s="51"/>
      <c r="J52" s="20">
        <f>J51-J53-J54</f>
        <v>15</v>
      </c>
      <c r="K52" s="51" t="s">
        <v>25</v>
      </c>
      <c r="L52" s="51"/>
      <c r="M52" s="21">
        <f>MIN(H3:H50)</f>
        <v>1.6</v>
      </c>
    </row>
    <row r="53" spans="3:13" ht="12.75">
      <c r="C53" s="48" t="s">
        <v>11</v>
      </c>
      <c r="D53" s="48"/>
      <c r="E53" s="9">
        <f>(E52-E51)/E51*100</f>
        <v>4.690000000000009</v>
      </c>
      <c r="F53" s="15">
        <f>E53</f>
        <v>4.690000000000009</v>
      </c>
      <c r="H53" s="52" t="s">
        <v>21</v>
      </c>
      <c r="I53" s="52"/>
      <c r="J53" s="18">
        <f>COUNTIF(K3:K50,0)</f>
        <v>10</v>
      </c>
      <c r="K53" s="51" t="s">
        <v>27</v>
      </c>
      <c r="L53" s="51"/>
      <c r="M53" s="21">
        <f>AVERAGE(H3:H50)</f>
        <v>1.6950000000000005</v>
      </c>
    </row>
    <row r="54" spans="3:10" ht="12.75">
      <c r="C54" s="16" t="s">
        <v>15</v>
      </c>
      <c r="D54" s="16"/>
      <c r="E54" s="44">
        <f>E52-E51</f>
        <v>46.90000000000009</v>
      </c>
      <c r="F54" s="16">
        <f>F52-F51</f>
        <v>1407.0000000000036</v>
      </c>
      <c r="H54" s="50" t="s">
        <v>22</v>
      </c>
      <c r="I54" s="50"/>
      <c r="J54" s="19">
        <v>7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9">
    <mergeCell ref="A1:I1"/>
    <mergeCell ref="C52:D52"/>
    <mergeCell ref="H52:I52"/>
    <mergeCell ref="K52:L52"/>
    <mergeCell ref="B56:F56"/>
    <mergeCell ref="C53:D53"/>
    <mergeCell ref="H53:I53"/>
    <mergeCell ref="K53:L53"/>
    <mergeCell ref="H54:I54"/>
  </mergeCells>
  <hyperlinks>
    <hyperlink ref="J58" r:id="rId1" display="www.stavkiplus.ru/fixed.php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workbookViewId="0" topLeftCell="A1">
      <selection activeCell="A2" sqref="A1:IV16384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.28125" style="0" hidden="1" customWidth="1"/>
    <col min="4" max="4" width="11.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7.57421875" style="0" customWidth="1"/>
    <col min="10" max="10" width="12.140625" style="0" customWidth="1"/>
    <col min="11" max="11" width="14.00390625" style="0" customWidth="1"/>
    <col min="14" max="14" width="17.7109375" style="0" customWidth="1"/>
    <col min="15" max="15" width="16.28125" style="0" customWidth="1"/>
    <col min="16" max="16" width="15.8515625" style="0" customWidth="1"/>
    <col min="18" max="18" width="7.8515625" style="0" customWidth="1"/>
  </cols>
  <sheetData>
    <row r="1" spans="1:11" ht="13.5" thickBot="1">
      <c r="A1" s="47" t="s">
        <v>581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17</v>
      </c>
      <c r="K2" s="4" t="s">
        <v>18</v>
      </c>
    </row>
    <row r="3" spans="1:12" ht="18" customHeight="1" thickTop="1">
      <c r="A3" s="5">
        <v>1</v>
      </c>
      <c r="B3" s="31">
        <v>41518</v>
      </c>
      <c r="C3" s="12"/>
      <c r="D3" s="6" t="s">
        <v>8</v>
      </c>
      <c r="E3" s="6" t="s">
        <v>253</v>
      </c>
      <c r="F3" s="42" t="s">
        <v>536</v>
      </c>
      <c r="G3" s="6" t="s">
        <v>30</v>
      </c>
      <c r="H3" s="35">
        <v>1.8</v>
      </c>
      <c r="I3" s="36" t="s">
        <v>213</v>
      </c>
      <c r="J3" s="13">
        <v>80</v>
      </c>
      <c r="K3" s="13">
        <v>0</v>
      </c>
      <c r="L3" s="6"/>
    </row>
    <row r="4" spans="1:12" ht="12.75">
      <c r="A4" s="5">
        <v>2</v>
      </c>
      <c r="B4" s="31">
        <v>41518</v>
      </c>
      <c r="C4" s="12"/>
      <c r="D4" s="6" t="s">
        <v>8</v>
      </c>
      <c r="E4" s="42" t="s">
        <v>34</v>
      </c>
      <c r="F4" s="6" t="s">
        <v>537</v>
      </c>
      <c r="G4" s="6" t="s">
        <v>41</v>
      </c>
      <c r="H4" s="35">
        <v>1.85</v>
      </c>
      <c r="I4" s="38" t="s">
        <v>159</v>
      </c>
      <c r="J4" s="13">
        <v>100</v>
      </c>
      <c r="K4" s="13">
        <v>100</v>
      </c>
      <c r="L4" s="6"/>
    </row>
    <row r="5" spans="1:15" ht="15" customHeight="1">
      <c r="A5" s="5">
        <v>3</v>
      </c>
      <c r="B5" s="31">
        <v>41520</v>
      </c>
      <c r="C5" s="11"/>
      <c r="D5" s="6" t="s">
        <v>36</v>
      </c>
      <c r="E5" s="42" t="s">
        <v>538</v>
      </c>
      <c r="F5" s="6" t="s">
        <v>539</v>
      </c>
      <c r="G5" s="6" t="s">
        <v>38</v>
      </c>
      <c r="H5" s="35">
        <v>1.7</v>
      </c>
      <c r="I5" s="37" t="s">
        <v>524</v>
      </c>
      <c r="J5" s="13">
        <v>90</v>
      </c>
      <c r="K5" s="13">
        <f>J5*H5</f>
        <v>153</v>
      </c>
      <c r="L5" s="6"/>
      <c r="N5" s="26"/>
      <c r="O5" s="26"/>
    </row>
    <row r="6" spans="1:15" ht="15" customHeight="1">
      <c r="A6" s="5">
        <v>4</v>
      </c>
      <c r="B6" s="31">
        <v>41521</v>
      </c>
      <c r="C6" s="11"/>
      <c r="D6" s="6" t="s">
        <v>8</v>
      </c>
      <c r="E6" s="42" t="s">
        <v>540</v>
      </c>
      <c r="F6" s="6" t="s">
        <v>541</v>
      </c>
      <c r="G6" s="6" t="s">
        <v>408</v>
      </c>
      <c r="H6" s="35">
        <v>1.8</v>
      </c>
      <c r="I6" s="36" t="s">
        <v>542</v>
      </c>
      <c r="J6" s="13">
        <v>90</v>
      </c>
      <c r="K6" s="13">
        <v>0</v>
      </c>
      <c r="L6" s="6"/>
      <c r="N6" s="26"/>
      <c r="O6" s="26"/>
    </row>
    <row r="7" spans="1:15" ht="15.75" customHeight="1">
      <c r="A7" s="5">
        <v>5</v>
      </c>
      <c r="B7" s="31">
        <v>41522</v>
      </c>
      <c r="C7" s="11"/>
      <c r="D7" s="6" t="s">
        <v>8</v>
      </c>
      <c r="E7" s="42" t="s">
        <v>274</v>
      </c>
      <c r="F7" s="6" t="s">
        <v>543</v>
      </c>
      <c r="G7" s="6" t="s">
        <v>134</v>
      </c>
      <c r="H7" s="35">
        <v>1.6</v>
      </c>
      <c r="I7" s="36" t="s">
        <v>156</v>
      </c>
      <c r="J7" s="13">
        <v>90</v>
      </c>
      <c r="K7" s="13">
        <v>0</v>
      </c>
      <c r="L7" s="6"/>
      <c r="N7" s="26"/>
      <c r="O7" s="26"/>
    </row>
    <row r="8" spans="1:15" ht="17.25" customHeight="1">
      <c r="A8" s="5">
        <v>6</v>
      </c>
      <c r="B8" s="31">
        <v>41522</v>
      </c>
      <c r="C8" s="11"/>
      <c r="D8" s="6" t="s">
        <v>8</v>
      </c>
      <c r="E8" s="42" t="s">
        <v>342</v>
      </c>
      <c r="F8" s="6" t="s">
        <v>544</v>
      </c>
      <c r="G8" s="6" t="s">
        <v>12</v>
      </c>
      <c r="H8" s="35">
        <v>1.55</v>
      </c>
      <c r="I8" s="37" t="s">
        <v>183</v>
      </c>
      <c r="J8" s="13">
        <v>100</v>
      </c>
      <c r="K8" s="13">
        <v>155</v>
      </c>
      <c r="L8" s="6"/>
      <c r="N8" s="26"/>
      <c r="O8" s="26"/>
    </row>
    <row r="9" spans="1:15" ht="16.5" customHeight="1">
      <c r="A9" s="5">
        <v>7</v>
      </c>
      <c r="B9" s="31">
        <v>41523</v>
      </c>
      <c r="C9" s="11"/>
      <c r="D9" s="6" t="s">
        <v>8</v>
      </c>
      <c r="E9" s="42" t="s">
        <v>417</v>
      </c>
      <c r="F9" s="6" t="s">
        <v>545</v>
      </c>
      <c r="G9" s="6" t="s">
        <v>497</v>
      </c>
      <c r="H9" s="35">
        <v>1.7</v>
      </c>
      <c r="I9" s="38" t="s">
        <v>535</v>
      </c>
      <c r="J9" s="13">
        <v>100</v>
      </c>
      <c r="K9" s="13">
        <v>100</v>
      </c>
      <c r="L9" s="6"/>
      <c r="N9" s="26"/>
      <c r="O9" s="26"/>
    </row>
    <row r="10" spans="1:15" ht="12.75">
      <c r="A10" s="5">
        <v>8</v>
      </c>
      <c r="B10" s="31">
        <v>41523</v>
      </c>
      <c r="C10" s="6"/>
      <c r="D10" s="6" t="s">
        <v>8</v>
      </c>
      <c r="E10" s="42" t="s">
        <v>417</v>
      </c>
      <c r="F10" s="6" t="s">
        <v>546</v>
      </c>
      <c r="G10" s="6" t="s">
        <v>30</v>
      </c>
      <c r="H10" s="35">
        <v>2</v>
      </c>
      <c r="I10" s="36" t="s">
        <v>218</v>
      </c>
      <c r="J10" s="13">
        <v>80</v>
      </c>
      <c r="K10" s="13">
        <v>0</v>
      </c>
      <c r="L10" s="6"/>
      <c r="N10" s="26"/>
      <c r="O10" s="26"/>
    </row>
    <row r="11" spans="1:15" ht="12.75">
      <c r="A11" s="5">
        <v>9</v>
      </c>
      <c r="B11" s="31">
        <v>41527</v>
      </c>
      <c r="C11" s="6"/>
      <c r="D11" s="6" t="s">
        <v>8</v>
      </c>
      <c r="E11" s="42" t="s">
        <v>547</v>
      </c>
      <c r="F11" s="6" t="s">
        <v>548</v>
      </c>
      <c r="G11" s="6" t="s">
        <v>549</v>
      </c>
      <c r="H11" s="35">
        <v>2.01</v>
      </c>
      <c r="I11" s="36" t="s">
        <v>213</v>
      </c>
      <c r="J11" s="13">
        <v>80</v>
      </c>
      <c r="K11" s="13">
        <v>0</v>
      </c>
      <c r="L11" s="6"/>
      <c r="N11" s="26"/>
      <c r="O11" s="26"/>
    </row>
    <row r="12" spans="1:15" ht="12.75" customHeight="1">
      <c r="A12" s="5">
        <v>10</v>
      </c>
      <c r="B12" s="31">
        <v>41528</v>
      </c>
      <c r="C12" s="6"/>
      <c r="D12" s="6" t="s">
        <v>8</v>
      </c>
      <c r="E12" s="42" t="s">
        <v>547</v>
      </c>
      <c r="F12" s="6" t="s">
        <v>550</v>
      </c>
      <c r="G12" s="6" t="s">
        <v>38</v>
      </c>
      <c r="H12" s="35">
        <v>2</v>
      </c>
      <c r="I12" s="37" t="s">
        <v>524</v>
      </c>
      <c r="J12" s="13">
        <v>90</v>
      </c>
      <c r="K12" s="13">
        <v>180</v>
      </c>
      <c r="L12" s="6"/>
      <c r="N12" s="26"/>
      <c r="O12" s="26"/>
    </row>
    <row r="13" spans="1:15" ht="12.75" customHeight="1">
      <c r="A13" s="5">
        <v>11</v>
      </c>
      <c r="B13" s="31">
        <v>41530</v>
      </c>
      <c r="D13" s="6" t="s">
        <v>8</v>
      </c>
      <c r="E13" s="42" t="s">
        <v>34</v>
      </c>
      <c r="F13" s="6" t="s">
        <v>551</v>
      </c>
      <c r="G13" s="6" t="s">
        <v>107</v>
      </c>
      <c r="H13" s="35">
        <v>1.65</v>
      </c>
      <c r="I13" s="36" t="s">
        <v>192</v>
      </c>
      <c r="J13" s="13">
        <v>90</v>
      </c>
      <c r="K13" s="13">
        <v>0</v>
      </c>
      <c r="L13" s="6"/>
      <c r="N13" s="26"/>
      <c r="O13" s="26"/>
    </row>
    <row r="14" spans="1:19" ht="12.75" customHeight="1">
      <c r="A14" s="5">
        <v>12</v>
      </c>
      <c r="B14" s="31">
        <v>41531</v>
      </c>
      <c r="D14" s="6" t="s">
        <v>8</v>
      </c>
      <c r="E14" s="6" t="s">
        <v>13</v>
      </c>
      <c r="F14" s="6" t="s">
        <v>552</v>
      </c>
      <c r="G14" s="6" t="s">
        <v>553</v>
      </c>
      <c r="H14" s="35">
        <v>1.9</v>
      </c>
      <c r="I14" s="37" t="s">
        <v>183</v>
      </c>
      <c r="J14" s="13">
        <v>100</v>
      </c>
      <c r="K14" s="13">
        <v>190</v>
      </c>
      <c r="L14" s="6"/>
      <c r="N14" s="26"/>
      <c r="O14" s="26"/>
      <c r="R14" s="27"/>
      <c r="S14" s="28"/>
    </row>
    <row r="15" spans="1:15" ht="12.75" customHeight="1">
      <c r="A15" s="5">
        <v>13</v>
      </c>
      <c r="B15" s="31">
        <v>41532</v>
      </c>
      <c r="D15" s="6" t="s">
        <v>8</v>
      </c>
      <c r="E15" s="42" t="s">
        <v>253</v>
      </c>
      <c r="F15" s="6" t="s">
        <v>554</v>
      </c>
      <c r="G15" s="6" t="s">
        <v>37</v>
      </c>
      <c r="H15" s="35">
        <v>1.67</v>
      </c>
      <c r="I15" s="37" t="s">
        <v>213</v>
      </c>
      <c r="J15" s="13">
        <v>100</v>
      </c>
      <c r="K15" s="13">
        <v>167</v>
      </c>
      <c r="L15" s="6"/>
      <c r="N15" s="26"/>
      <c r="O15" s="26"/>
    </row>
    <row r="16" spans="1:15" ht="12.75" customHeight="1">
      <c r="A16" s="5">
        <v>14</v>
      </c>
      <c r="B16" s="31">
        <v>41532</v>
      </c>
      <c r="D16" s="6" t="s">
        <v>8</v>
      </c>
      <c r="E16" s="42" t="s">
        <v>555</v>
      </c>
      <c r="F16" s="6" t="s">
        <v>556</v>
      </c>
      <c r="G16" s="6" t="s">
        <v>38</v>
      </c>
      <c r="H16" s="35">
        <v>2</v>
      </c>
      <c r="I16" s="37" t="s">
        <v>258</v>
      </c>
      <c r="J16" s="13">
        <v>80</v>
      </c>
      <c r="K16" s="13">
        <v>160</v>
      </c>
      <c r="L16" s="6"/>
      <c r="N16" s="26"/>
      <c r="O16" s="26"/>
    </row>
    <row r="17" spans="1:15" ht="15" customHeight="1">
      <c r="A17" s="5">
        <v>15</v>
      </c>
      <c r="B17" s="31">
        <v>41534</v>
      </c>
      <c r="D17" s="6" t="s">
        <v>8</v>
      </c>
      <c r="E17" s="42" t="s">
        <v>157</v>
      </c>
      <c r="F17" s="6" t="s">
        <v>557</v>
      </c>
      <c r="G17" s="6" t="s">
        <v>558</v>
      </c>
      <c r="H17" s="35">
        <v>1.85</v>
      </c>
      <c r="I17" s="36" t="s">
        <v>258</v>
      </c>
      <c r="J17" s="13">
        <v>90</v>
      </c>
      <c r="K17" s="13">
        <v>0</v>
      </c>
      <c r="L17" s="6"/>
      <c r="N17" s="26"/>
      <c r="O17" s="26"/>
    </row>
    <row r="18" spans="1:15" ht="15" customHeight="1">
      <c r="A18" s="5">
        <v>16</v>
      </c>
      <c r="B18" s="31">
        <v>41535</v>
      </c>
      <c r="D18" s="6" t="s">
        <v>8</v>
      </c>
      <c r="E18" s="42" t="s">
        <v>157</v>
      </c>
      <c r="F18" s="6" t="s">
        <v>559</v>
      </c>
      <c r="G18" s="6" t="s">
        <v>30</v>
      </c>
      <c r="H18" s="35">
        <v>1.65</v>
      </c>
      <c r="I18" s="37" t="s">
        <v>174</v>
      </c>
      <c r="J18" s="13">
        <v>100</v>
      </c>
      <c r="K18" s="13">
        <v>165</v>
      </c>
      <c r="L18" s="6"/>
      <c r="N18" s="26"/>
      <c r="O18" s="26"/>
    </row>
    <row r="19" spans="1:15" ht="15" customHeight="1">
      <c r="A19" s="5">
        <v>17</v>
      </c>
      <c r="B19" s="31">
        <v>41535</v>
      </c>
      <c r="D19" s="6" t="s">
        <v>8</v>
      </c>
      <c r="E19" s="42" t="s">
        <v>157</v>
      </c>
      <c r="F19" s="6" t="s">
        <v>560</v>
      </c>
      <c r="G19" s="6" t="s">
        <v>39</v>
      </c>
      <c r="H19" s="35">
        <v>1.81</v>
      </c>
      <c r="I19" s="37" t="s">
        <v>159</v>
      </c>
      <c r="J19" s="13">
        <v>90</v>
      </c>
      <c r="K19" s="13">
        <f>J19*H19</f>
        <v>162.9</v>
      </c>
      <c r="L19" s="6"/>
      <c r="N19" s="26"/>
      <c r="O19" s="26"/>
    </row>
    <row r="20" spans="1:15" ht="15" customHeight="1">
      <c r="A20" s="5">
        <v>18</v>
      </c>
      <c r="B20" s="31">
        <v>41536</v>
      </c>
      <c r="D20" s="6" t="s">
        <v>8</v>
      </c>
      <c r="E20" s="42" t="s">
        <v>170</v>
      </c>
      <c r="F20" s="6" t="s">
        <v>561</v>
      </c>
      <c r="G20" s="6" t="s">
        <v>38</v>
      </c>
      <c r="H20" s="35">
        <v>1.58</v>
      </c>
      <c r="I20" s="37" t="s">
        <v>335</v>
      </c>
      <c r="J20" s="13">
        <v>100</v>
      </c>
      <c r="K20" s="13">
        <v>158</v>
      </c>
      <c r="L20" s="6"/>
      <c r="N20" s="26"/>
      <c r="O20" s="26"/>
    </row>
    <row r="21" spans="1:15" ht="15" customHeight="1">
      <c r="A21" s="5">
        <v>19</v>
      </c>
      <c r="B21" s="31">
        <v>41536</v>
      </c>
      <c r="D21" s="6" t="s">
        <v>8</v>
      </c>
      <c r="E21" s="42" t="s">
        <v>170</v>
      </c>
      <c r="F21" s="6" t="s">
        <v>562</v>
      </c>
      <c r="G21" s="6" t="s">
        <v>39</v>
      </c>
      <c r="H21" s="35">
        <v>2</v>
      </c>
      <c r="I21" s="36" t="s">
        <v>183</v>
      </c>
      <c r="J21" s="13">
        <v>80</v>
      </c>
      <c r="K21" s="13">
        <v>0</v>
      </c>
      <c r="L21" s="6"/>
      <c r="N21" s="26"/>
      <c r="O21" s="26"/>
    </row>
    <row r="22" spans="1:15" ht="12.75">
      <c r="A22" s="5">
        <v>20</v>
      </c>
      <c r="B22" s="31">
        <v>41538</v>
      </c>
      <c r="D22" s="6" t="s">
        <v>8</v>
      </c>
      <c r="E22" s="6" t="s">
        <v>13</v>
      </c>
      <c r="F22" s="6" t="s">
        <v>563</v>
      </c>
      <c r="G22" s="6" t="s">
        <v>564</v>
      </c>
      <c r="H22" s="35">
        <v>1.57</v>
      </c>
      <c r="I22" s="38" t="s">
        <v>192</v>
      </c>
      <c r="J22" s="13">
        <v>100</v>
      </c>
      <c r="K22" s="6">
        <v>100</v>
      </c>
      <c r="L22" s="6"/>
      <c r="N22" s="26"/>
      <c r="O22" s="26"/>
    </row>
    <row r="23" spans="1:15" ht="12.75">
      <c r="A23" s="5">
        <v>21</v>
      </c>
      <c r="B23" s="31">
        <v>41538</v>
      </c>
      <c r="C23" s="12"/>
      <c r="D23" s="42" t="s">
        <v>8</v>
      </c>
      <c r="E23" s="42" t="s">
        <v>34</v>
      </c>
      <c r="F23" s="6" t="s">
        <v>565</v>
      </c>
      <c r="G23" s="6" t="s">
        <v>41</v>
      </c>
      <c r="H23" s="35">
        <v>1.8</v>
      </c>
      <c r="I23" s="37" t="s">
        <v>419</v>
      </c>
      <c r="J23" s="13">
        <v>90</v>
      </c>
      <c r="K23" s="13">
        <f>J23*H23</f>
        <v>162</v>
      </c>
      <c r="L23" s="6"/>
      <c r="N23" s="26"/>
      <c r="O23" s="26"/>
    </row>
    <row r="24" spans="1:15" ht="12.75">
      <c r="A24" s="5">
        <v>22</v>
      </c>
      <c r="B24" s="31">
        <v>41539</v>
      </c>
      <c r="C24" s="12"/>
      <c r="D24" s="42" t="s">
        <v>8</v>
      </c>
      <c r="E24" s="42" t="s">
        <v>254</v>
      </c>
      <c r="F24" s="6" t="s">
        <v>566</v>
      </c>
      <c r="G24" s="6" t="s">
        <v>107</v>
      </c>
      <c r="H24" s="35">
        <v>1.8</v>
      </c>
      <c r="I24" s="37" t="s">
        <v>258</v>
      </c>
      <c r="J24" s="13">
        <v>90</v>
      </c>
      <c r="K24" s="13">
        <f>J24*H24</f>
        <v>162</v>
      </c>
      <c r="L24" s="6"/>
      <c r="N24" s="26"/>
      <c r="O24" s="26"/>
    </row>
    <row r="25" spans="1:15" ht="12.75">
      <c r="A25" s="5">
        <v>23</v>
      </c>
      <c r="B25" s="31">
        <v>41539</v>
      </c>
      <c r="C25" s="6"/>
      <c r="D25" s="42" t="s">
        <v>8</v>
      </c>
      <c r="E25" s="42" t="s">
        <v>13</v>
      </c>
      <c r="F25" s="6" t="s">
        <v>567</v>
      </c>
      <c r="G25" s="6" t="s">
        <v>134</v>
      </c>
      <c r="H25" s="35">
        <v>1.6</v>
      </c>
      <c r="I25" s="37" t="s">
        <v>312</v>
      </c>
      <c r="J25" s="13">
        <v>100</v>
      </c>
      <c r="K25" s="13">
        <v>160</v>
      </c>
      <c r="L25" s="6"/>
      <c r="N25" s="26"/>
      <c r="O25" s="26"/>
    </row>
    <row r="26" spans="1:15" ht="12.75">
      <c r="A26" s="5">
        <v>24</v>
      </c>
      <c r="B26" s="31">
        <v>41540</v>
      </c>
      <c r="C26" s="6"/>
      <c r="D26" s="42" t="s">
        <v>8</v>
      </c>
      <c r="E26" s="42" t="s">
        <v>14</v>
      </c>
      <c r="F26" s="6" t="s">
        <v>568</v>
      </c>
      <c r="G26" s="6" t="s">
        <v>12</v>
      </c>
      <c r="H26" s="35">
        <v>1.7</v>
      </c>
      <c r="I26" s="37" t="s">
        <v>524</v>
      </c>
      <c r="J26" s="13">
        <v>90</v>
      </c>
      <c r="K26" s="13">
        <f>J26*H26</f>
        <v>153</v>
      </c>
      <c r="L26" s="6"/>
      <c r="N26" s="26"/>
      <c r="O26" s="26"/>
    </row>
    <row r="27" spans="1:15" ht="12.75">
      <c r="A27" s="5">
        <v>25</v>
      </c>
      <c r="B27" s="31">
        <v>41542</v>
      </c>
      <c r="C27" s="6"/>
      <c r="D27" s="42" t="s">
        <v>8</v>
      </c>
      <c r="E27" s="42" t="s">
        <v>253</v>
      </c>
      <c r="F27" s="6" t="s">
        <v>569</v>
      </c>
      <c r="G27" s="6" t="s">
        <v>134</v>
      </c>
      <c r="H27" s="35">
        <v>1.9</v>
      </c>
      <c r="I27" s="38" t="s">
        <v>524</v>
      </c>
      <c r="J27" s="13">
        <v>100</v>
      </c>
      <c r="K27" s="13">
        <v>100</v>
      </c>
      <c r="N27" s="26"/>
      <c r="O27" s="26"/>
    </row>
    <row r="28" spans="1:15" ht="12.75">
      <c r="A28" s="5">
        <v>26</v>
      </c>
      <c r="B28" s="31">
        <v>41542</v>
      </c>
      <c r="C28" s="6"/>
      <c r="D28" s="42" t="s">
        <v>8</v>
      </c>
      <c r="E28" s="42" t="s">
        <v>253</v>
      </c>
      <c r="F28" s="6" t="s">
        <v>570</v>
      </c>
      <c r="G28" s="6" t="s">
        <v>37</v>
      </c>
      <c r="H28" s="35">
        <v>1.77</v>
      </c>
      <c r="I28" s="36" t="s">
        <v>312</v>
      </c>
      <c r="J28" s="6">
        <v>90</v>
      </c>
      <c r="K28" s="13">
        <v>0</v>
      </c>
      <c r="N28" s="26"/>
      <c r="O28" s="26"/>
    </row>
    <row r="29" spans="1:15" ht="12.75">
      <c r="A29" s="5">
        <v>27</v>
      </c>
      <c r="B29" s="31">
        <v>41542</v>
      </c>
      <c r="C29" s="6"/>
      <c r="D29" s="42" t="s">
        <v>8</v>
      </c>
      <c r="E29" s="42" t="s">
        <v>143</v>
      </c>
      <c r="F29" s="6" t="s">
        <v>571</v>
      </c>
      <c r="G29" s="6" t="s">
        <v>131</v>
      </c>
      <c r="H29" s="35">
        <v>1.6</v>
      </c>
      <c r="I29" s="38" t="s">
        <v>159</v>
      </c>
      <c r="J29" s="6">
        <v>100</v>
      </c>
      <c r="K29" s="13">
        <v>100</v>
      </c>
      <c r="N29" s="26"/>
      <c r="O29" s="26"/>
    </row>
    <row r="30" spans="1:15" ht="12.75">
      <c r="A30" s="5">
        <v>28</v>
      </c>
      <c r="B30" s="31">
        <v>41543</v>
      </c>
      <c r="D30" s="42" t="s">
        <v>8</v>
      </c>
      <c r="E30" s="42" t="s">
        <v>253</v>
      </c>
      <c r="F30" s="6" t="s">
        <v>572</v>
      </c>
      <c r="G30" s="6" t="s">
        <v>33</v>
      </c>
      <c r="H30" s="35">
        <v>1.55</v>
      </c>
      <c r="I30" s="37" t="s">
        <v>185</v>
      </c>
      <c r="J30" s="6">
        <v>100</v>
      </c>
      <c r="K30" s="6">
        <v>155</v>
      </c>
      <c r="O30" s="26"/>
    </row>
    <row r="31" spans="1:15" ht="12.75" customHeight="1">
      <c r="A31" s="5">
        <v>29</v>
      </c>
      <c r="B31" s="31">
        <v>41543</v>
      </c>
      <c r="D31" s="42" t="s">
        <v>8</v>
      </c>
      <c r="E31" s="42" t="s">
        <v>253</v>
      </c>
      <c r="F31" s="6" t="s">
        <v>573</v>
      </c>
      <c r="G31" s="6" t="s">
        <v>12</v>
      </c>
      <c r="H31" s="35">
        <v>1.72</v>
      </c>
      <c r="I31" s="38" t="s">
        <v>205</v>
      </c>
      <c r="J31" s="6">
        <v>90</v>
      </c>
      <c r="K31" s="6">
        <v>90</v>
      </c>
      <c r="O31" s="26"/>
    </row>
    <row r="32" spans="1:15" ht="12.75">
      <c r="A32" s="5">
        <v>30</v>
      </c>
      <c r="B32" s="31">
        <v>41545</v>
      </c>
      <c r="D32" s="42" t="s">
        <v>8</v>
      </c>
      <c r="E32" s="42" t="s">
        <v>13</v>
      </c>
      <c r="F32" s="6" t="s">
        <v>574</v>
      </c>
      <c r="G32" s="6" t="s">
        <v>41</v>
      </c>
      <c r="H32" s="35">
        <v>1.85</v>
      </c>
      <c r="I32" s="36" t="s">
        <v>524</v>
      </c>
      <c r="J32" s="6">
        <v>80</v>
      </c>
      <c r="K32" s="6">
        <v>0</v>
      </c>
      <c r="O32" s="26"/>
    </row>
    <row r="33" spans="1:15" ht="12.75">
      <c r="A33" s="5">
        <v>31</v>
      </c>
      <c r="B33" s="31">
        <v>41545</v>
      </c>
      <c r="C33" s="6"/>
      <c r="D33" s="42" t="s">
        <v>8</v>
      </c>
      <c r="E33" s="42" t="s">
        <v>575</v>
      </c>
      <c r="F33" s="6" t="s">
        <v>576</v>
      </c>
      <c r="G33" s="6" t="s">
        <v>33</v>
      </c>
      <c r="H33" s="35">
        <v>1.75</v>
      </c>
      <c r="I33" s="37" t="s">
        <v>218</v>
      </c>
      <c r="J33" s="6">
        <v>90</v>
      </c>
      <c r="K33" s="6">
        <f>J33*H33</f>
        <v>157.5</v>
      </c>
      <c r="O33" s="26"/>
    </row>
    <row r="34" spans="1:15" ht="12.75">
      <c r="A34" s="5">
        <v>32</v>
      </c>
      <c r="B34" s="31">
        <v>41545</v>
      </c>
      <c r="C34" s="6"/>
      <c r="D34" s="42" t="s">
        <v>8</v>
      </c>
      <c r="E34" s="42" t="s">
        <v>14</v>
      </c>
      <c r="F34" s="6" t="s">
        <v>367</v>
      </c>
      <c r="G34" s="6" t="s">
        <v>30</v>
      </c>
      <c r="H34" s="35">
        <v>1.65</v>
      </c>
      <c r="I34" s="36" t="s">
        <v>192</v>
      </c>
      <c r="J34" s="7">
        <v>100</v>
      </c>
      <c r="K34" s="6">
        <v>0</v>
      </c>
      <c r="O34" s="26"/>
    </row>
    <row r="35" spans="1:15" ht="12.75">
      <c r="A35" s="5">
        <v>33</v>
      </c>
      <c r="B35" s="31">
        <v>41546</v>
      </c>
      <c r="C35" s="6"/>
      <c r="D35" s="42" t="s">
        <v>8</v>
      </c>
      <c r="E35" s="42" t="s">
        <v>253</v>
      </c>
      <c r="F35" s="6" t="s">
        <v>577</v>
      </c>
      <c r="G35" s="6" t="s">
        <v>37</v>
      </c>
      <c r="H35" s="35">
        <v>1.75</v>
      </c>
      <c r="I35" s="37" t="s">
        <v>176</v>
      </c>
      <c r="J35" s="6">
        <v>90</v>
      </c>
      <c r="K35" s="6">
        <f>J35*H35</f>
        <v>157.5</v>
      </c>
      <c r="O35" s="26"/>
    </row>
    <row r="36" spans="1:15" ht="12.75">
      <c r="A36" s="5">
        <v>34</v>
      </c>
      <c r="B36" s="31">
        <v>41546</v>
      </c>
      <c r="C36" s="6"/>
      <c r="D36" s="42" t="s">
        <v>8</v>
      </c>
      <c r="E36" s="42" t="s">
        <v>253</v>
      </c>
      <c r="F36" s="6" t="s">
        <v>578</v>
      </c>
      <c r="G36" s="6" t="s">
        <v>12</v>
      </c>
      <c r="H36" s="35">
        <v>1.7</v>
      </c>
      <c r="I36" s="38" t="s">
        <v>205</v>
      </c>
      <c r="J36" s="6">
        <v>90</v>
      </c>
      <c r="K36" s="13">
        <v>90</v>
      </c>
      <c r="O36" s="26"/>
    </row>
    <row r="37" spans="1:15" ht="12.75">
      <c r="A37" s="5">
        <v>35</v>
      </c>
      <c r="B37" s="31">
        <v>41547</v>
      </c>
      <c r="C37" s="6"/>
      <c r="D37" s="42" t="s">
        <v>8</v>
      </c>
      <c r="E37" s="42" t="s">
        <v>253</v>
      </c>
      <c r="F37" s="6" t="s">
        <v>579</v>
      </c>
      <c r="G37" s="6" t="s">
        <v>237</v>
      </c>
      <c r="H37" s="35">
        <v>1.9</v>
      </c>
      <c r="I37" s="36" t="s">
        <v>213</v>
      </c>
      <c r="J37" s="6">
        <v>80</v>
      </c>
      <c r="K37" s="6">
        <v>0</v>
      </c>
      <c r="O37" s="26"/>
    </row>
    <row r="38" spans="1:11" ht="12.75">
      <c r="A38" s="5">
        <v>36</v>
      </c>
      <c r="B38" s="31">
        <v>41547</v>
      </c>
      <c r="C38" s="6"/>
      <c r="D38" s="42" t="s">
        <v>8</v>
      </c>
      <c r="E38" s="42" t="s">
        <v>143</v>
      </c>
      <c r="F38" s="6" t="s">
        <v>580</v>
      </c>
      <c r="G38" s="6" t="s">
        <v>58</v>
      </c>
      <c r="H38" s="46">
        <v>2.4</v>
      </c>
      <c r="I38" s="36" t="s">
        <v>205</v>
      </c>
      <c r="J38" s="6">
        <v>65</v>
      </c>
      <c r="K38" s="6">
        <v>0</v>
      </c>
    </row>
    <row r="39" spans="1:11" ht="12.75">
      <c r="A39" s="5">
        <v>37</v>
      </c>
      <c r="B39" s="31"/>
      <c r="C39" s="6"/>
      <c r="D39" s="42"/>
      <c r="E39" s="42"/>
      <c r="F39" s="6"/>
      <c r="G39" s="6"/>
      <c r="H39" s="35"/>
      <c r="I39" s="38"/>
      <c r="J39" s="6"/>
      <c r="K39" s="6"/>
    </row>
    <row r="40" spans="1:11" ht="12.75" hidden="1">
      <c r="A40" s="5">
        <v>38</v>
      </c>
      <c r="B40" s="31"/>
      <c r="C40" s="6"/>
      <c r="D40" s="42"/>
      <c r="E40" s="42"/>
      <c r="F40" s="6"/>
      <c r="G40" s="6"/>
      <c r="H40" s="35"/>
      <c r="I40" s="37"/>
      <c r="J40" s="6"/>
      <c r="K40" s="13"/>
    </row>
    <row r="41" spans="1:11" ht="12.75" hidden="1">
      <c r="A41" s="5">
        <v>39</v>
      </c>
      <c r="B41" s="31"/>
      <c r="C41" s="6"/>
      <c r="D41" s="42"/>
      <c r="E41" s="42"/>
      <c r="F41" s="6"/>
      <c r="G41" s="6"/>
      <c r="H41" s="35"/>
      <c r="I41" s="38"/>
      <c r="J41" s="6"/>
      <c r="K41" s="6"/>
    </row>
    <row r="42" spans="1:11" ht="12.75" hidden="1">
      <c r="A42" s="5">
        <v>40</v>
      </c>
      <c r="B42" s="31"/>
      <c r="C42" s="6"/>
      <c r="D42" s="42"/>
      <c r="E42" s="42"/>
      <c r="F42" s="6"/>
      <c r="G42" s="6"/>
      <c r="H42" s="35"/>
      <c r="I42" s="37"/>
      <c r="J42" s="6"/>
      <c r="K42" s="13"/>
    </row>
    <row r="43" spans="1:11" ht="14.25" customHeight="1" hidden="1">
      <c r="A43" s="5">
        <v>41</v>
      </c>
      <c r="B43" s="31"/>
      <c r="C43" s="6"/>
      <c r="D43" s="42"/>
      <c r="E43" s="42"/>
      <c r="F43" s="6"/>
      <c r="G43" s="6"/>
      <c r="H43" s="35"/>
      <c r="I43" s="37"/>
      <c r="J43" s="6"/>
      <c r="K43" s="13"/>
    </row>
    <row r="44" spans="1:11" ht="12.75" hidden="1">
      <c r="A44" s="5">
        <v>42</v>
      </c>
      <c r="B44" s="31"/>
      <c r="D44" s="6"/>
      <c r="E44" s="6"/>
      <c r="F44" s="6"/>
      <c r="G44" s="6"/>
      <c r="H44" s="35"/>
      <c r="I44" s="37"/>
      <c r="J44" s="6"/>
      <c r="K44" s="6"/>
    </row>
    <row r="45" spans="1:11" ht="12.75" hidden="1">
      <c r="A45" s="5">
        <v>43</v>
      </c>
      <c r="B45" s="31"/>
      <c r="D45" s="6"/>
      <c r="E45" s="6"/>
      <c r="F45" s="6"/>
      <c r="G45" s="6"/>
      <c r="H45" s="35"/>
      <c r="I45" s="37"/>
      <c r="J45" s="6"/>
      <c r="K45" s="6"/>
    </row>
    <row r="46" spans="1:11" ht="12.75" hidden="1">
      <c r="A46" s="5">
        <v>44</v>
      </c>
      <c r="B46" s="31"/>
      <c r="D46" s="6"/>
      <c r="E46" s="6"/>
      <c r="F46" s="6"/>
      <c r="G46" s="6"/>
      <c r="H46" s="35"/>
      <c r="I46" s="36"/>
      <c r="J46" s="6"/>
      <c r="K46" s="6"/>
    </row>
    <row r="47" spans="1:11" ht="12.75" hidden="1">
      <c r="A47" s="5">
        <v>45</v>
      </c>
      <c r="B47" s="31"/>
      <c r="D47" s="6"/>
      <c r="E47" s="6"/>
      <c r="F47" s="6"/>
      <c r="G47" s="6"/>
      <c r="H47" s="6"/>
      <c r="I47" s="36"/>
      <c r="J47" s="6"/>
      <c r="K47" s="6"/>
    </row>
    <row r="48" spans="1:11" ht="12.75" hidden="1">
      <c r="A48" s="5">
        <v>46</v>
      </c>
      <c r="B48" s="31"/>
      <c r="D48" s="6"/>
      <c r="E48" s="6"/>
      <c r="F48" s="6"/>
      <c r="G48" s="6"/>
      <c r="H48" s="6"/>
      <c r="I48" s="36"/>
      <c r="J48" s="6"/>
      <c r="K48" s="6"/>
    </row>
    <row r="49" spans="1:11" ht="12.75" hidden="1">
      <c r="A49" s="5">
        <v>47</v>
      </c>
      <c r="B49" s="31"/>
      <c r="D49" s="6"/>
      <c r="E49" s="6"/>
      <c r="F49" s="6"/>
      <c r="G49" s="6"/>
      <c r="H49" s="6"/>
      <c r="I49" s="38"/>
      <c r="J49" s="6"/>
      <c r="K49" s="6"/>
    </row>
    <row r="50" spans="1:11" ht="12.75" hidden="1">
      <c r="A50" s="5">
        <v>48</v>
      </c>
      <c r="B50" s="31"/>
      <c r="D50" s="6"/>
      <c r="E50" s="6"/>
      <c r="F50" s="6"/>
      <c r="G50" s="6"/>
      <c r="H50" s="6"/>
      <c r="I50" s="36"/>
      <c r="J50" s="6"/>
      <c r="K50" s="6"/>
    </row>
    <row r="51" spans="3:13" ht="12.75">
      <c r="C51" s="40" t="s">
        <v>9</v>
      </c>
      <c r="D51" s="40"/>
      <c r="E51" s="1">
        <v>1000</v>
      </c>
      <c r="F51" s="2">
        <v>30000</v>
      </c>
      <c r="H51" s="41" t="s">
        <v>23</v>
      </c>
      <c r="I51" s="41"/>
      <c r="J51" s="6">
        <f>COUNT(B3:B50)</f>
        <v>36</v>
      </c>
      <c r="K51" s="6" t="s">
        <v>26</v>
      </c>
      <c r="L51" s="6"/>
      <c r="M51" s="21">
        <f>MAX(H3:H50)</f>
        <v>2.4</v>
      </c>
    </row>
    <row r="52" spans="3:13" ht="12.75">
      <c r="C52" s="48" t="s">
        <v>10</v>
      </c>
      <c r="D52" s="48"/>
      <c r="E52" s="43">
        <f>E51-SUM(J3:J50)+SUM(K3:K50)</f>
        <v>1002.9000000000001</v>
      </c>
      <c r="F52" s="14">
        <f>F51*E53/100+F51</f>
        <v>30087.000000000004</v>
      </c>
      <c r="H52" s="51" t="s">
        <v>24</v>
      </c>
      <c r="I52" s="51"/>
      <c r="J52" s="20">
        <f>J51-J53-J54</f>
        <v>16</v>
      </c>
      <c r="K52" s="51" t="s">
        <v>25</v>
      </c>
      <c r="L52" s="51"/>
      <c r="M52" s="21">
        <f>MIN(H3:H50)</f>
        <v>1.55</v>
      </c>
    </row>
    <row r="53" spans="3:13" ht="12.75">
      <c r="C53" s="48" t="s">
        <v>11</v>
      </c>
      <c r="D53" s="48"/>
      <c r="E53" s="9">
        <f>(E52-E51)/E51*100</f>
        <v>0.2900000000000091</v>
      </c>
      <c r="F53" s="15">
        <f>E53</f>
        <v>0.2900000000000091</v>
      </c>
      <c r="H53" s="52" t="s">
        <v>21</v>
      </c>
      <c r="I53" s="52"/>
      <c r="J53" s="18">
        <f>COUNTIF(K3:K50,0)</f>
        <v>13</v>
      </c>
      <c r="K53" s="51" t="s">
        <v>27</v>
      </c>
      <c r="L53" s="51"/>
      <c r="M53" s="21">
        <f>AVERAGE(H3:H50)</f>
        <v>1.7813888888888887</v>
      </c>
    </row>
    <row r="54" spans="3:10" ht="12.75">
      <c r="C54" s="16" t="s">
        <v>15</v>
      </c>
      <c r="D54" s="16"/>
      <c r="E54" s="44">
        <f>E52-E51</f>
        <v>2.900000000000091</v>
      </c>
      <c r="F54" s="16">
        <f>F52-F51</f>
        <v>87.00000000000364</v>
      </c>
      <c r="H54" s="50" t="s">
        <v>22</v>
      </c>
      <c r="I54" s="50"/>
      <c r="J54" s="19">
        <v>7</v>
      </c>
    </row>
    <row r="55" ht="23.25">
      <c r="E55" s="25" t="s">
        <v>16</v>
      </c>
    </row>
    <row r="56" spans="2:6" ht="12.75">
      <c r="B56" s="47" t="s">
        <v>28</v>
      </c>
      <c r="C56" s="47"/>
      <c r="D56" s="47"/>
      <c r="E56" s="47"/>
      <c r="F56" s="47"/>
    </row>
    <row r="57" spans="7:11" ht="12.75">
      <c r="G57" s="24" t="s">
        <v>29</v>
      </c>
      <c r="H57" s="22"/>
      <c r="I57" s="2"/>
      <c r="J57" s="2"/>
      <c r="K57" s="2"/>
    </row>
    <row r="58" ht="12.75">
      <c r="J58" s="23" t="s">
        <v>40</v>
      </c>
    </row>
  </sheetData>
  <mergeCells count="9">
    <mergeCell ref="A1:I1"/>
    <mergeCell ref="C52:D52"/>
    <mergeCell ref="H52:I52"/>
    <mergeCell ref="K52:L52"/>
    <mergeCell ref="B56:F56"/>
    <mergeCell ref="C53:D53"/>
    <mergeCell ref="H53:I53"/>
    <mergeCell ref="K53:L53"/>
    <mergeCell ref="H54:I54"/>
  </mergeCells>
  <hyperlinks>
    <hyperlink ref="J58" r:id="rId1" display="www.stavkiplus.ru/fixed.ph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dcterms:created xsi:type="dcterms:W3CDTF">1996-10-08T23:32:33Z</dcterms:created>
  <dcterms:modified xsi:type="dcterms:W3CDTF">2014-01-03T15:50:01Z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