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01_2014" sheetId="1" r:id="rId1"/>
    <sheet name="02_2014" sheetId="2" r:id="rId2"/>
  </sheets>
  <definedNames/>
  <calcPr fullCalcOnLoad="1"/>
</workbook>
</file>

<file path=xl/sharedStrings.xml><?xml version="1.0" encoding="utf-8"?>
<sst xmlns="http://schemas.openxmlformats.org/spreadsheetml/2006/main" count="327" uniqueCount="141">
  <si>
    <t>Номер</t>
  </si>
  <si>
    <t>Дата</t>
  </si>
  <si>
    <t>Вид спорта</t>
  </si>
  <si>
    <t>Чемпионат</t>
  </si>
  <si>
    <t>Событие</t>
  </si>
  <si>
    <t>Исход</t>
  </si>
  <si>
    <t>Коэф.</t>
  </si>
  <si>
    <t>Рез-т</t>
  </si>
  <si>
    <t>Футбол</t>
  </si>
  <si>
    <t>Начальный банк</t>
  </si>
  <si>
    <t>Текущий банк</t>
  </si>
  <si>
    <t>Прибыль в %</t>
  </si>
  <si>
    <t>Ф1(0)</t>
  </si>
  <si>
    <t>Чемпионат Англии</t>
  </si>
  <si>
    <t>Чистая прибыль</t>
  </si>
  <si>
    <t>Stavkiplus.ru</t>
  </si>
  <si>
    <t>Ставка(у.е.)</t>
  </si>
  <si>
    <t>Выигрыш(у.е.)</t>
  </si>
  <si>
    <t>Проиграно</t>
  </si>
  <si>
    <t>Возврат</t>
  </si>
  <si>
    <t>Сделано ставок за месяц</t>
  </si>
  <si>
    <r>
      <t xml:space="preserve">Из них: </t>
    </r>
    <r>
      <rPr>
        <sz val="10"/>
        <color indexed="12"/>
        <rFont val="Arial"/>
        <family val="2"/>
      </rPr>
      <t>выиграно</t>
    </r>
  </si>
  <si>
    <t>Минимальный коэф.</t>
  </si>
  <si>
    <t>Максимальный коэф</t>
  </si>
  <si>
    <t>Средний коэф.</t>
  </si>
  <si>
    <t>Архив за другие месяцы смотри на других листах</t>
  </si>
  <si>
    <t xml:space="preserve">Хочешь выигрывать вместе с нами, попишись на рассылку "Fixed" </t>
  </si>
  <si>
    <t>Анализ ставок за январь. Начальный банк 1000 ед.= 30000руб.= 100%</t>
  </si>
  <si>
    <t>П1</t>
  </si>
  <si>
    <t>www.stavkiplus.ru/fixed.php</t>
  </si>
  <si>
    <t>Ф1(-1)</t>
  </si>
  <si>
    <t xml:space="preserve">2:0 </t>
  </si>
  <si>
    <t>2:1</t>
  </si>
  <si>
    <t>Хиберниан - Хартс</t>
  </si>
  <si>
    <t>Фулхэм - Вест Хэм</t>
  </si>
  <si>
    <t>Ливерпуль - Халл</t>
  </si>
  <si>
    <t>Чемпионат Шотландии</t>
  </si>
  <si>
    <t>Эвертон - КПР</t>
  </si>
  <si>
    <t>Кубок Англии</t>
  </si>
  <si>
    <t>2:2</t>
  </si>
  <si>
    <t>4:0</t>
  </si>
  <si>
    <t>Чемпионат Испании</t>
  </si>
  <si>
    <t>Валенсия - Леванте</t>
  </si>
  <si>
    <t>П1 и обе забьют</t>
  </si>
  <si>
    <t>2:0</t>
  </si>
  <si>
    <t>Чемпионат Италии</t>
  </si>
  <si>
    <t>Фиорентина - Ливорно</t>
  </si>
  <si>
    <t>1:0</t>
  </si>
  <si>
    <t>Реал Сосьедад - Атлетик Б.</t>
  </si>
  <si>
    <t>обе забьют</t>
  </si>
  <si>
    <t>Парма - Торино</t>
  </si>
  <si>
    <t>Х2</t>
  </si>
  <si>
    <t>Сандерленд - Манчестер Юнайтед</t>
  </si>
  <si>
    <t>Ф1(+1)</t>
  </si>
  <si>
    <t>Кубок Испании</t>
  </si>
  <si>
    <t>Бетис - Атлетик Б.</t>
  </si>
  <si>
    <t>Кубок Италии</t>
  </si>
  <si>
    <t>Фиорентина - Кьево</t>
  </si>
  <si>
    <t>Удинезе - Интер</t>
  </si>
  <si>
    <t>Эвертон - Норвич</t>
  </si>
  <si>
    <t>Манчестер Юн. - Суонси</t>
  </si>
  <si>
    <t>Эспаньол - Реал М</t>
  </si>
  <si>
    <t>Ф2(-1)</t>
  </si>
  <si>
    <t>0:1</t>
  </si>
  <si>
    <t xml:space="preserve"> Чемпионат Италии</t>
  </si>
  <si>
    <t>Сассуоло - Милан</t>
  </si>
  <si>
    <t>П2</t>
  </si>
  <si>
    <t xml:space="preserve">4:3 </t>
  </si>
  <si>
    <t>Интер М. - Кьево</t>
  </si>
  <si>
    <t>1:1</t>
  </si>
  <si>
    <t>Астон Вилла - Арсенал</t>
  </si>
  <si>
    <t>1:2</t>
  </si>
  <si>
    <t>Кубок Французской лиги</t>
  </si>
  <si>
    <t>Лион - Марсель</t>
  </si>
  <si>
    <t>Хетафе - Барселона</t>
  </si>
  <si>
    <t>0:2</t>
  </si>
  <si>
    <t>Чемпионат Франции</t>
  </si>
  <si>
    <t>Реймс - Лион</t>
  </si>
  <si>
    <t>1Х</t>
  </si>
  <si>
    <t>Суонси - Тоттенхэм</t>
  </si>
  <si>
    <t>Ф2(0)</t>
  </si>
  <si>
    <t>1:3</t>
  </si>
  <si>
    <t>Дженоа - Интер М.</t>
  </si>
  <si>
    <t>Сборные.Чемпионат Африки</t>
  </si>
  <si>
    <t>Конго - Ливия</t>
  </si>
  <si>
    <t>ТМ(2,5)</t>
  </si>
  <si>
    <t>Кубок Нидерландов</t>
  </si>
  <si>
    <t>Аякс - Фейеноорд</t>
  </si>
  <si>
    <t>3:1</t>
  </si>
  <si>
    <t>Чемпионат Германии</t>
  </si>
  <si>
    <t>Боруссия М. - Бавария</t>
  </si>
  <si>
    <t>1 ЗАБЬЕТ</t>
  </si>
  <si>
    <t>Барселона - Малага</t>
  </si>
  <si>
    <t>Ф1(-2,5)</t>
  </si>
  <si>
    <t>3:0</t>
  </si>
  <si>
    <t>Сандерленд - Сток Сити</t>
  </si>
  <si>
    <t xml:space="preserve"> Чемпионат Англии</t>
  </si>
  <si>
    <t>Челси - Вест Хэм</t>
  </si>
  <si>
    <t>Ф1(-2)</t>
  </si>
  <si>
    <t>0:0</t>
  </si>
  <si>
    <t>Объединенный Суперкубок</t>
  </si>
  <si>
    <t>Шахтер Дн. - Зенит</t>
  </si>
  <si>
    <t>ТМ(3)</t>
  </si>
  <si>
    <t>Анализ ставок за февраль. Начальный банк 1000 ед.= 30000руб.= 100%</t>
  </si>
  <si>
    <t>Кардифф - Норвич</t>
  </si>
  <si>
    <t xml:space="preserve">Футбол. </t>
  </si>
  <si>
    <t>Бавария - Айнтрахт Фр</t>
  </si>
  <si>
    <t>ТМ(3,5)</t>
  </si>
  <si>
    <t>5:0</t>
  </si>
  <si>
    <t>Манчестер Сити - Челси</t>
  </si>
  <si>
    <t>Кубок Франции</t>
  </si>
  <si>
    <t>Нант - ПСЖ</t>
  </si>
  <si>
    <t>Фрайбург - Хоффенхайм</t>
  </si>
  <si>
    <t>Кристалл Пэлэс - Вест Бромвич</t>
  </si>
  <si>
    <t>Гамбург - Герта</t>
  </si>
  <si>
    <t>Торино - Болонья</t>
  </si>
  <si>
    <t>Севилья - Барселона</t>
  </si>
  <si>
    <t>1:4</t>
  </si>
  <si>
    <t>Монако - ПСЖ</t>
  </si>
  <si>
    <t>Италия.Серия В</t>
  </si>
  <si>
    <t>Новара - Брешиа</t>
  </si>
  <si>
    <t>Эвертон - Кристалл Пэлэс</t>
  </si>
  <si>
    <t>отменен</t>
  </si>
  <si>
    <t>Чемпионат Нидерландов</t>
  </si>
  <si>
    <t>ПСВ - Хераклес</t>
  </si>
  <si>
    <t>Лига Чемпионов</t>
  </si>
  <si>
    <t>Манчестер Сити - Барселона</t>
  </si>
  <si>
    <t>Милан - Атлетико М.</t>
  </si>
  <si>
    <t>Лига Европы</t>
  </si>
  <si>
    <t>Днепр - Тоттенхэм</t>
  </si>
  <si>
    <t>Ювентус - Трабзонспор</t>
  </si>
  <si>
    <t>Суонси - Наполи</t>
  </si>
  <si>
    <t>Монако - Реймс</t>
  </si>
  <si>
    <t>3:2</t>
  </si>
  <si>
    <t>Зенит - Боруссия Д.</t>
  </si>
  <si>
    <t>2:4</t>
  </si>
  <si>
    <t>Шальке 04 - Реал М.</t>
  </si>
  <si>
    <t>1:6</t>
  </si>
  <si>
    <t>Генк - Анжи</t>
  </si>
  <si>
    <t>Бенфика - ПАОК</t>
  </si>
  <si>
    <t>Атлетик Б. - Гранада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</si>
</sst>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[$-FC19]d\ mmmm\ yyyy\ &quot;г.&quot;"/>
    <numFmt numFmtId="186" formatCode="#,##0_р_."/>
    <numFmt numFmtId="187" formatCode="mmm/yyyy"/>
    <numFmt numFmtId="188" formatCode="dd/mm/yy;@"/>
  </numFmts>
  <fonts count="52"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0"/>
      <color indexed="13"/>
      <name val="Arial Cyr"/>
      <family val="0"/>
    </font>
    <font>
      <sz val="10"/>
      <color indexed="59"/>
      <name val="Arial Cyr"/>
      <family val="0"/>
    </font>
    <font>
      <sz val="8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sz val="10"/>
      <color indexed="13"/>
      <name val="Arial"/>
      <family val="0"/>
    </font>
    <font>
      <b/>
      <sz val="18"/>
      <color indexed="19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9"/>
      <color indexed="1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35" borderId="0" xfId="0" applyNumberForma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36" borderId="0" xfId="0" applyFont="1" applyFill="1" applyAlignment="1" applyProtection="1">
      <alignment horizontal="center"/>
      <protection hidden="1" locked="0"/>
    </xf>
    <xf numFmtId="2" fontId="5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86" fontId="0" fillId="0" borderId="0" xfId="0" applyNumberFormat="1" applyFont="1" applyAlignment="1">
      <alignment horizontal="center"/>
    </xf>
    <xf numFmtId="0" fontId="0" fillId="37" borderId="0" xfId="0" applyFill="1" applyAlignment="1">
      <alignment/>
    </xf>
    <xf numFmtId="2" fontId="0" fillId="33" borderId="0" xfId="0" applyNumberFormat="1" applyFill="1" applyAlignment="1">
      <alignment/>
    </xf>
    <xf numFmtId="0" fontId="9" fillId="38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9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9" fillId="38" borderId="0" xfId="0" applyFont="1" applyFill="1" applyAlignment="1">
      <alignment horizontal="center"/>
    </xf>
    <xf numFmtId="2" fontId="0" fillId="0" borderId="0" xfId="0" applyNumberFormat="1" applyAlignment="1">
      <alignment/>
    </xf>
    <xf numFmtId="0" fontId="12" fillId="33" borderId="0" xfId="0" applyFont="1" applyFill="1" applyAlignment="1">
      <alignment/>
    </xf>
    <xf numFmtId="0" fontId="13" fillId="33" borderId="0" xfId="42" applyFill="1" applyAlignment="1" applyProtection="1">
      <alignment/>
      <protection/>
    </xf>
    <xf numFmtId="0" fontId="15" fillId="33" borderId="0" xfId="0" applyFont="1" applyFill="1" applyAlignment="1">
      <alignment/>
    </xf>
    <xf numFmtId="0" fontId="10" fillId="0" borderId="0" xfId="0" applyFont="1" applyAlignment="1">
      <alignment horizontal="center"/>
    </xf>
    <xf numFmtId="22" fontId="0" fillId="0" borderId="0" xfId="0" applyNumberFormat="1" applyAlignment="1">
      <alignment/>
    </xf>
    <xf numFmtId="20" fontId="0" fillId="0" borderId="0" xfId="0" applyNumberFormat="1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49" fontId="11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5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zoomScale="85" zoomScaleNormal="85" zoomScalePageLayoutView="0" workbookViewId="0" topLeftCell="A1">
      <selection activeCell="B33" sqref="A1:IV16384"/>
    </sheetView>
  </sheetViews>
  <sheetFormatPr defaultColWidth="9.140625" defaultRowHeight="12.75"/>
  <cols>
    <col min="1" max="1" width="6.57421875" style="0" customWidth="1"/>
    <col min="2" max="2" width="11.8515625" style="0" customWidth="1"/>
    <col min="3" max="3" width="8.28125" style="0" hidden="1" customWidth="1"/>
    <col min="4" max="4" width="10.57421875" style="0" customWidth="1"/>
    <col min="5" max="5" width="19.57421875" style="0" customWidth="1"/>
    <col min="6" max="6" width="23.28125" style="0" customWidth="1"/>
    <col min="7" max="7" width="13.281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  <col min="15" max="15" width="16.28125" style="0" customWidth="1"/>
  </cols>
  <sheetData>
    <row r="1" spans="1:11" ht="13.5" thickBo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16</v>
      </c>
      <c r="K2" s="4" t="s">
        <v>17</v>
      </c>
    </row>
    <row r="3" spans="1:12" ht="18" customHeight="1" thickTop="1">
      <c r="A3" s="5">
        <v>1</v>
      </c>
      <c r="B3" s="29">
        <v>41640.791666666664</v>
      </c>
      <c r="D3" s="6" t="s">
        <v>8</v>
      </c>
      <c r="E3" s="6" t="s">
        <v>13</v>
      </c>
      <c r="F3" s="6" t="s">
        <v>34</v>
      </c>
      <c r="G3" s="6" t="s">
        <v>12</v>
      </c>
      <c r="H3" s="6">
        <v>1.65</v>
      </c>
      <c r="I3" s="31" t="s">
        <v>32</v>
      </c>
      <c r="J3" s="13">
        <v>100</v>
      </c>
      <c r="K3" s="13">
        <v>165</v>
      </c>
      <c r="L3" s="6"/>
    </row>
    <row r="4" spans="1:12" ht="12.75">
      <c r="A4" s="5">
        <v>2</v>
      </c>
      <c r="B4" s="29">
        <v>41640.791666666664</v>
      </c>
      <c r="D4" s="6" t="s">
        <v>8</v>
      </c>
      <c r="E4" s="6" t="s">
        <v>13</v>
      </c>
      <c r="F4" s="6" t="s">
        <v>35</v>
      </c>
      <c r="G4" s="6" t="s">
        <v>30</v>
      </c>
      <c r="H4" s="6">
        <v>1.55</v>
      </c>
      <c r="I4" s="31" t="s">
        <v>31</v>
      </c>
      <c r="J4" s="13">
        <v>100</v>
      </c>
      <c r="K4" s="13">
        <v>155</v>
      </c>
      <c r="L4" s="6"/>
    </row>
    <row r="5" spans="1:15" ht="12.75">
      <c r="A5" s="5">
        <v>3</v>
      </c>
      <c r="B5" s="29">
        <v>41641.989583333336</v>
      </c>
      <c r="D5" s="6" t="s">
        <v>8</v>
      </c>
      <c r="E5" s="6" t="s">
        <v>36</v>
      </c>
      <c r="F5" s="6" t="s">
        <v>33</v>
      </c>
      <c r="G5" s="6" t="s">
        <v>28</v>
      </c>
      <c r="H5" s="6">
        <v>1.65</v>
      </c>
      <c r="I5" s="31" t="s">
        <v>32</v>
      </c>
      <c r="J5" s="13">
        <v>100</v>
      </c>
      <c r="K5" s="13">
        <v>165</v>
      </c>
      <c r="L5" s="6"/>
      <c r="O5" s="26"/>
    </row>
    <row r="6" spans="1:15" ht="12.75">
      <c r="A6" s="5">
        <v>4</v>
      </c>
      <c r="B6" s="29">
        <v>41643</v>
      </c>
      <c r="D6" s="6" t="s">
        <v>8</v>
      </c>
      <c r="E6" s="6" t="s">
        <v>38</v>
      </c>
      <c r="F6" s="6" t="s">
        <v>37</v>
      </c>
      <c r="G6" s="6" t="s">
        <v>30</v>
      </c>
      <c r="H6" s="32">
        <v>1.65</v>
      </c>
      <c r="I6" s="31" t="s">
        <v>40</v>
      </c>
      <c r="J6" s="13">
        <v>100</v>
      </c>
      <c r="K6" s="13">
        <v>165</v>
      </c>
      <c r="L6" s="6"/>
      <c r="O6" s="26"/>
    </row>
    <row r="7" spans="1:15" ht="12.75">
      <c r="A7" s="5">
        <v>5</v>
      </c>
      <c r="B7" s="29">
        <v>41643</v>
      </c>
      <c r="D7" s="6" t="s">
        <v>8</v>
      </c>
      <c r="E7" s="6" t="s">
        <v>41</v>
      </c>
      <c r="F7" s="6" t="s">
        <v>42</v>
      </c>
      <c r="G7" s="6" t="s">
        <v>43</v>
      </c>
      <c r="H7" s="33">
        <v>2.4</v>
      </c>
      <c r="I7" s="34" t="s">
        <v>44</v>
      </c>
      <c r="J7" s="13">
        <v>80</v>
      </c>
      <c r="K7" s="13">
        <v>0</v>
      </c>
      <c r="L7" s="6"/>
      <c r="O7" s="26"/>
    </row>
    <row r="8" spans="1:15" ht="14.25" customHeight="1">
      <c r="A8" s="5">
        <v>6</v>
      </c>
      <c r="B8" s="29">
        <v>41644</v>
      </c>
      <c r="D8" s="6" t="s">
        <v>8</v>
      </c>
      <c r="E8" s="10" t="s">
        <v>45</v>
      </c>
      <c r="F8" s="6" t="s">
        <v>46</v>
      </c>
      <c r="G8" s="6" t="s">
        <v>30</v>
      </c>
      <c r="H8" s="33">
        <v>1.85</v>
      </c>
      <c r="I8" s="35" t="s">
        <v>47</v>
      </c>
      <c r="J8" s="13">
        <v>90</v>
      </c>
      <c r="K8" s="13">
        <v>90</v>
      </c>
      <c r="L8" s="6"/>
      <c r="O8" s="26"/>
    </row>
    <row r="9" spans="1:15" ht="12.75">
      <c r="A9" s="5">
        <v>7</v>
      </c>
      <c r="B9" s="29">
        <v>41644</v>
      </c>
      <c r="D9" s="6" t="s">
        <v>8</v>
      </c>
      <c r="E9" s="10" t="s">
        <v>41</v>
      </c>
      <c r="F9" s="6" t="s">
        <v>48</v>
      </c>
      <c r="G9" s="6" t="s">
        <v>49</v>
      </c>
      <c r="H9" s="33">
        <v>1.6</v>
      </c>
      <c r="I9" s="34" t="s">
        <v>44</v>
      </c>
      <c r="J9" s="13">
        <v>100</v>
      </c>
      <c r="K9" s="13">
        <v>0</v>
      </c>
      <c r="L9" s="6"/>
      <c r="O9" s="26"/>
    </row>
    <row r="10" spans="1:15" ht="12.75">
      <c r="A10" s="5">
        <v>8</v>
      </c>
      <c r="B10" s="29">
        <v>41645</v>
      </c>
      <c r="D10" s="6" t="s">
        <v>8</v>
      </c>
      <c r="E10" s="10" t="s">
        <v>45</v>
      </c>
      <c r="F10" s="6" t="s">
        <v>50</v>
      </c>
      <c r="G10" s="6" t="s">
        <v>51</v>
      </c>
      <c r="H10" s="33">
        <v>1.73</v>
      </c>
      <c r="I10" s="34" t="s">
        <v>32</v>
      </c>
      <c r="J10" s="13">
        <v>90</v>
      </c>
      <c r="K10" s="13">
        <v>0</v>
      </c>
      <c r="L10" s="6"/>
      <c r="O10" s="26"/>
    </row>
    <row r="11" spans="1:15" ht="12.75">
      <c r="A11" s="5">
        <v>9</v>
      </c>
      <c r="B11" s="29">
        <v>41646</v>
      </c>
      <c r="D11" s="6" t="s">
        <v>8</v>
      </c>
      <c r="E11" s="10" t="s">
        <v>38</v>
      </c>
      <c r="F11" s="6" t="s">
        <v>52</v>
      </c>
      <c r="G11" s="6" t="s">
        <v>53</v>
      </c>
      <c r="H11" s="33">
        <v>2.05</v>
      </c>
      <c r="I11" s="31" t="s">
        <v>32</v>
      </c>
      <c r="J11" s="13">
        <v>90</v>
      </c>
      <c r="K11" s="13">
        <f>J11*H11</f>
        <v>184.49999999999997</v>
      </c>
      <c r="L11" s="6"/>
      <c r="O11" s="26"/>
    </row>
    <row r="12" spans="1:15" ht="12.75" customHeight="1">
      <c r="A12" s="5">
        <v>10</v>
      </c>
      <c r="B12" s="29">
        <v>41647</v>
      </c>
      <c r="C12" s="6"/>
      <c r="D12" s="6" t="s">
        <v>8</v>
      </c>
      <c r="E12" s="10" t="s">
        <v>54</v>
      </c>
      <c r="F12" s="6" t="s">
        <v>55</v>
      </c>
      <c r="G12" s="6" t="s">
        <v>49</v>
      </c>
      <c r="H12" s="33">
        <v>1.64</v>
      </c>
      <c r="I12" s="34" t="s">
        <v>47</v>
      </c>
      <c r="J12" s="13">
        <v>100</v>
      </c>
      <c r="K12" s="13">
        <v>0</v>
      </c>
      <c r="L12" s="6"/>
      <c r="O12" s="26"/>
    </row>
    <row r="13" spans="1:15" ht="12.75" customHeight="1">
      <c r="A13" s="5">
        <v>11</v>
      </c>
      <c r="B13" s="29">
        <v>41647</v>
      </c>
      <c r="C13" s="6"/>
      <c r="D13" s="6" t="s">
        <v>8</v>
      </c>
      <c r="E13" s="6" t="s">
        <v>56</v>
      </c>
      <c r="F13" s="6" t="s">
        <v>57</v>
      </c>
      <c r="G13" s="6" t="s">
        <v>30</v>
      </c>
      <c r="H13" s="33">
        <v>1.8</v>
      </c>
      <c r="I13" s="31" t="s">
        <v>44</v>
      </c>
      <c r="J13" s="13">
        <v>90</v>
      </c>
      <c r="K13" s="13">
        <f>J13*H13</f>
        <v>162</v>
      </c>
      <c r="L13" s="6"/>
      <c r="O13" s="26"/>
    </row>
    <row r="14" spans="1:15" ht="12.75" customHeight="1">
      <c r="A14" s="5">
        <v>12</v>
      </c>
      <c r="B14" s="29">
        <v>41649</v>
      </c>
      <c r="C14" s="6"/>
      <c r="D14" s="6" t="s">
        <v>8</v>
      </c>
      <c r="E14" s="10" t="s">
        <v>56</v>
      </c>
      <c r="F14" s="6" t="s">
        <v>58</v>
      </c>
      <c r="G14" s="6" t="s">
        <v>49</v>
      </c>
      <c r="H14" s="33">
        <v>1.7</v>
      </c>
      <c r="I14" s="34" t="s">
        <v>47</v>
      </c>
      <c r="J14" s="13">
        <v>90</v>
      </c>
      <c r="K14" s="6">
        <v>0</v>
      </c>
      <c r="L14" s="6"/>
      <c r="O14" s="26"/>
    </row>
    <row r="15" spans="1:15" ht="12.75" customHeight="1">
      <c r="A15" s="5">
        <v>13</v>
      </c>
      <c r="B15" s="29">
        <v>41650</v>
      </c>
      <c r="C15" s="17"/>
      <c r="D15" s="6" t="s">
        <v>8</v>
      </c>
      <c r="E15" s="10" t="s">
        <v>13</v>
      </c>
      <c r="F15" s="6" t="s">
        <v>59</v>
      </c>
      <c r="G15" s="6" t="s">
        <v>30</v>
      </c>
      <c r="H15" s="33">
        <v>1.6</v>
      </c>
      <c r="I15" s="31" t="s">
        <v>44</v>
      </c>
      <c r="J15" s="17">
        <v>100</v>
      </c>
      <c r="K15" s="17">
        <v>160</v>
      </c>
      <c r="L15" s="6"/>
      <c r="O15" s="26"/>
    </row>
    <row r="16" spans="1:15" ht="12.75" customHeight="1">
      <c r="A16" s="5">
        <v>14</v>
      </c>
      <c r="B16" s="29">
        <v>41650</v>
      </c>
      <c r="C16" s="17"/>
      <c r="D16" s="6" t="s">
        <v>8</v>
      </c>
      <c r="E16" s="10" t="s">
        <v>13</v>
      </c>
      <c r="F16" s="6" t="s">
        <v>60</v>
      </c>
      <c r="G16" s="30" t="s">
        <v>28</v>
      </c>
      <c r="H16" s="33">
        <v>1.6</v>
      </c>
      <c r="I16" s="31" t="s">
        <v>44</v>
      </c>
      <c r="J16" s="17">
        <v>100</v>
      </c>
      <c r="K16" s="17">
        <v>160</v>
      </c>
      <c r="L16" s="6"/>
      <c r="O16" s="26"/>
    </row>
    <row r="17" spans="1:15" ht="16.5" customHeight="1">
      <c r="A17" s="5">
        <v>15</v>
      </c>
      <c r="B17" s="29">
        <v>41651</v>
      </c>
      <c r="C17" s="11"/>
      <c r="D17" s="6" t="s">
        <v>8</v>
      </c>
      <c r="E17" s="10" t="s">
        <v>41</v>
      </c>
      <c r="F17" s="6" t="s">
        <v>61</v>
      </c>
      <c r="G17" s="6" t="s">
        <v>62</v>
      </c>
      <c r="H17" s="33">
        <v>1.6</v>
      </c>
      <c r="I17" s="35" t="s">
        <v>63</v>
      </c>
      <c r="J17" s="13">
        <v>100</v>
      </c>
      <c r="K17" s="13">
        <v>100</v>
      </c>
      <c r="L17" s="6"/>
      <c r="O17" s="26"/>
    </row>
    <row r="18" spans="1:15" ht="13.5" customHeight="1">
      <c r="A18" s="5">
        <v>16</v>
      </c>
      <c r="B18" s="29">
        <v>41651</v>
      </c>
      <c r="C18" s="11"/>
      <c r="D18" s="6" t="s">
        <v>8</v>
      </c>
      <c r="E18" s="10" t="s">
        <v>64</v>
      </c>
      <c r="F18" s="6" t="s">
        <v>65</v>
      </c>
      <c r="G18" s="6" t="s">
        <v>66</v>
      </c>
      <c r="H18" s="33">
        <v>1.6</v>
      </c>
      <c r="I18" s="34" t="s">
        <v>67</v>
      </c>
      <c r="J18" s="13">
        <v>100</v>
      </c>
      <c r="K18" s="6">
        <v>0</v>
      </c>
      <c r="L18" s="6"/>
      <c r="O18" s="26"/>
    </row>
    <row r="19" spans="1:15" ht="15.75" customHeight="1">
      <c r="A19" s="5">
        <v>17</v>
      </c>
      <c r="B19" s="29">
        <v>41652</v>
      </c>
      <c r="C19" s="11"/>
      <c r="D19" s="6" t="s">
        <v>8</v>
      </c>
      <c r="E19" s="10" t="s">
        <v>64</v>
      </c>
      <c r="F19" s="6" t="s">
        <v>68</v>
      </c>
      <c r="G19" s="6" t="s">
        <v>30</v>
      </c>
      <c r="H19" s="33">
        <v>1.7</v>
      </c>
      <c r="I19" s="34" t="s">
        <v>69</v>
      </c>
      <c r="J19" s="13">
        <v>90</v>
      </c>
      <c r="K19" s="6">
        <v>0</v>
      </c>
      <c r="L19" s="6"/>
      <c r="O19" s="26"/>
    </row>
    <row r="20" spans="1:15" ht="15.75" customHeight="1">
      <c r="A20" s="5">
        <v>18</v>
      </c>
      <c r="B20" s="29">
        <v>41652</v>
      </c>
      <c r="C20" s="11"/>
      <c r="D20" s="6" t="s">
        <v>8</v>
      </c>
      <c r="E20" s="17" t="s">
        <v>13</v>
      </c>
      <c r="F20" s="6" t="s">
        <v>70</v>
      </c>
      <c r="G20" s="6" t="s">
        <v>66</v>
      </c>
      <c r="H20" s="33">
        <v>1.6</v>
      </c>
      <c r="I20" s="31" t="s">
        <v>71</v>
      </c>
      <c r="J20" s="13">
        <v>100</v>
      </c>
      <c r="K20" s="13">
        <v>160</v>
      </c>
      <c r="L20" s="6"/>
      <c r="O20" s="26"/>
    </row>
    <row r="21" spans="1:15" ht="15" customHeight="1">
      <c r="A21" s="5">
        <v>19</v>
      </c>
      <c r="B21" s="29">
        <v>41654</v>
      </c>
      <c r="C21" s="12"/>
      <c r="D21" s="6" t="s">
        <v>8</v>
      </c>
      <c r="E21" s="17" t="s">
        <v>72</v>
      </c>
      <c r="F21" s="6" t="s">
        <v>73</v>
      </c>
      <c r="G21" s="6" t="s">
        <v>12</v>
      </c>
      <c r="H21" s="33">
        <v>1.55</v>
      </c>
      <c r="I21" s="31" t="s">
        <v>32</v>
      </c>
      <c r="J21" s="13">
        <v>100</v>
      </c>
      <c r="K21" s="6">
        <v>155</v>
      </c>
      <c r="L21" s="6"/>
      <c r="O21" s="26"/>
    </row>
    <row r="22" spans="1:15" ht="12.75">
      <c r="A22" s="5">
        <v>20</v>
      </c>
      <c r="B22" s="29">
        <v>41656</v>
      </c>
      <c r="C22" s="12"/>
      <c r="D22" s="6" t="s">
        <v>8</v>
      </c>
      <c r="E22" s="6" t="s">
        <v>54</v>
      </c>
      <c r="F22" s="6" t="s">
        <v>74</v>
      </c>
      <c r="G22" s="6" t="s">
        <v>49</v>
      </c>
      <c r="H22" s="33">
        <v>1.8</v>
      </c>
      <c r="I22" s="34" t="s">
        <v>75</v>
      </c>
      <c r="J22" s="13">
        <v>90</v>
      </c>
      <c r="K22" s="6">
        <v>0</v>
      </c>
      <c r="L22" s="6"/>
      <c r="O22" s="26"/>
    </row>
    <row r="23" spans="1:15" ht="12.75">
      <c r="A23" s="5">
        <v>21</v>
      </c>
      <c r="B23" s="29">
        <v>41658</v>
      </c>
      <c r="C23" s="12"/>
      <c r="D23" s="6" t="s">
        <v>8</v>
      </c>
      <c r="E23" s="10" t="s">
        <v>76</v>
      </c>
      <c r="F23" s="6" t="s">
        <v>77</v>
      </c>
      <c r="G23" s="6" t="s">
        <v>78</v>
      </c>
      <c r="H23" s="33">
        <v>1.65</v>
      </c>
      <c r="I23" s="34" t="s">
        <v>75</v>
      </c>
      <c r="J23" s="13">
        <v>100</v>
      </c>
      <c r="K23" s="13">
        <v>0</v>
      </c>
      <c r="L23" s="6"/>
      <c r="O23" s="26"/>
    </row>
    <row r="24" spans="1:19" ht="12.75">
      <c r="A24" s="5">
        <v>22</v>
      </c>
      <c r="B24" s="29">
        <v>41658</v>
      </c>
      <c r="C24" s="12"/>
      <c r="D24" s="6" t="s">
        <v>8</v>
      </c>
      <c r="E24" s="6" t="s">
        <v>13</v>
      </c>
      <c r="F24" s="6" t="s">
        <v>79</v>
      </c>
      <c r="G24" s="6" t="s">
        <v>80</v>
      </c>
      <c r="H24" s="33">
        <v>1.73</v>
      </c>
      <c r="I24" s="31" t="s">
        <v>81</v>
      </c>
      <c r="J24" s="13">
        <v>100</v>
      </c>
      <c r="K24" s="13">
        <v>173</v>
      </c>
      <c r="L24" s="6"/>
      <c r="O24" s="26"/>
      <c r="R24" s="27"/>
      <c r="S24" s="28"/>
    </row>
    <row r="25" spans="1:15" ht="12.75">
      <c r="A25" s="5">
        <v>23</v>
      </c>
      <c r="B25" s="29">
        <v>41658</v>
      </c>
      <c r="C25" s="12"/>
      <c r="D25" s="6" t="s">
        <v>8</v>
      </c>
      <c r="E25" s="10" t="s">
        <v>45</v>
      </c>
      <c r="F25" s="6" t="s">
        <v>82</v>
      </c>
      <c r="G25" s="6" t="s">
        <v>66</v>
      </c>
      <c r="H25" s="33">
        <v>1.85</v>
      </c>
      <c r="I25" s="34" t="s">
        <v>47</v>
      </c>
      <c r="J25" s="13">
        <v>85</v>
      </c>
      <c r="K25" s="13">
        <v>0</v>
      </c>
      <c r="L25" s="6"/>
      <c r="O25" s="26"/>
    </row>
    <row r="26" spans="1:15" ht="12.75">
      <c r="A26" s="5">
        <v>24</v>
      </c>
      <c r="B26" s="29">
        <v>41660</v>
      </c>
      <c r="C26" s="6"/>
      <c r="D26" s="6" t="s">
        <v>8</v>
      </c>
      <c r="E26" s="10" t="s">
        <v>83</v>
      </c>
      <c r="F26" s="6" t="s">
        <v>84</v>
      </c>
      <c r="G26" s="6" t="s">
        <v>85</v>
      </c>
      <c r="H26" s="33">
        <v>1.75</v>
      </c>
      <c r="I26" s="31" t="s">
        <v>39</v>
      </c>
      <c r="J26" s="13">
        <v>90</v>
      </c>
      <c r="K26" s="13">
        <v>0</v>
      </c>
      <c r="L26" s="6"/>
      <c r="O26" s="26"/>
    </row>
    <row r="27" spans="1:15" ht="12.75">
      <c r="A27" s="5">
        <v>25</v>
      </c>
      <c r="B27" s="29">
        <v>41661</v>
      </c>
      <c r="C27" s="6"/>
      <c r="D27" s="6" t="s">
        <v>8</v>
      </c>
      <c r="E27" s="10" t="s">
        <v>86</v>
      </c>
      <c r="F27" s="6" t="s">
        <v>87</v>
      </c>
      <c r="G27" s="6" t="s">
        <v>49</v>
      </c>
      <c r="H27" s="33">
        <v>1.55</v>
      </c>
      <c r="I27" s="31" t="s">
        <v>88</v>
      </c>
      <c r="J27" s="13">
        <v>100</v>
      </c>
      <c r="K27" s="6">
        <v>155</v>
      </c>
      <c r="O27" s="26"/>
    </row>
    <row r="28" spans="1:15" ht="12.75">
      <c r="A28" s="5">
        <v>26</v>
      </c>
      <c r="B28" s="29">
        <v>41663</v>
      </c>
      <c r="C28" s="6"/>
      <c r="D28" s="6" t="s">
        <v>8</v>
      </c>
      <c r="E28" s="6" t="s">
        <v>89</v>
      </c>
      <c r="F28" s="6" t="s">
        <v>90</v>
      </c>
      <c r="G28" s="6" t="s">
        <v>91</v>
      </c>
      <c r="H28" s="33">
        <v>1.55</v>
      </c>
      <c r="I28" s="34" t="s">
        <v>75</v>
      </c>
      <c r="J28" s="6">
        <v>100</v>
      </c>
      <c r="K28" s="6">
        <v>0</v>
      </c>
      <c r="O28" s="26"/>
    </row>
    <row r="29" spans="1:15" ht="12.75">
      <c r="A29" s="5">
        <v>27</v>
      </c>
      <c r="B29" s="29">
        <v>41665</v>
      </c>
      <c r="C29" s="6"/>
      <c r="D29" s="6" t="s">
        <v>8</v>
      </c>
      <c r="E29" s="6" t="s">
        <v>41</v>
      </c>
      <c r="F29" s="6" t="s">
        <v>92</v>
      </c>
      <c r="G29" s="6" t="s">
        <v>93</v>
      </c>
      <c r="H29" s="33">
        <v>1.85</v>
      </c>
      <c r="I29" s="31" t="s">
        <v>94</v>
      </c>
      <c r="J29" s="6">
        <v>100</v>
      </c>
      <c r="K29" s="6">
        <v>185</v>
      </c>
      <c r="O29" s="26"/>
    </row>
    <row r="30" spans="1:15" ht="12.75">
      <c r="A30" s="5">
        <v>28</v>
      </c>
      <c r="B30" s="29">
        <v>41668</v>
      </c>
      <c r="D30" s="6" t="s">
        <v>8</v>
      </c>
      <c r="E30" s="6" t="s">
        <v>13</v>
      </c>
      <c r="F30" s="6" t="s">
        <v>95</v>
      </c>
      <c r="G30" s="6" t="s">
        <v>12</v>
      </c>
      <c r="H30" s="33">
        <v>1.55</v>
      </c>
      <c r="I30" s="31" t="s">
        <v>47</v>
      </c>
      <c r="J30" s="6">
        <v>100</v>
      </c>
      <c r="K30" s="6">
        <v>155</v>
      </c>
      <c r="O30" s="26"/>
    </row>
    <row r="31" spans="1:15" ht="12.75" customHeight="1">
      <c r="A31" s="5">
        <v>29</v>
      </c>
      <c r="B31" s="29">
        <v>41668</v>
      </c>
      <c r="D31" s="6" t="s">
        <v>8</v>
      </c>
      <c r="E31" s="6" t="s">
        <v>96</v>
      </c>
      <c r="F31" s="6" t="s">
        <v>97</v>
      </c>
      <c r="G31" s="6" t="s">
        <v>98</v>
      </c>
      <c r="H31" s="33">
        <v>1.95</v>
      </c>
      <c r="I31" s="34" t="s">
        <v>99</v>
      </c>
      <c r="J31" s="6">
        <v>80</v>
      </c>
      <c r="K31" s="6">
        <v>0</v>
      </c>
      <c r="O31" s="26"/>
    </row>
    <row r="32" spans="1:15" ht="12.75">
      <c r="A32" s="5">
        <v>30</v>
      </c>
      <c r="B32" s="29">
        <v>41669</v>
      </c>
      <c r="C32" s="6"/>
      <c r="D32" s="6" t="s">
        <v>8</v>
      </c>
      <c r="E32" s="10" t="s">
        <v>100</v>
      </c>
      <c r="F32" s="6" t="s">
        <v>101</v>
      </c>
      <c r="G32" s="6" t="s">
        <v>102</v>
      </c>
      <c r="H32" s="33">
        <v>1.65</v>
      </c>
      <c r="I32" s="35" t="s">
        <v>32</v>
      </c>
      <c r="J32" s="6">
        <v>100</v>
      </c>
      <c r="K32" s="6">
        <v>100</v>
      </c>
      <c r="O32" s="26"/>
    </row>
    <row r="33" spans="1:15" ht="12.75">
      <c r="A33" s="5">
        <v>31</v>
      </c>
      <c r="B33" s="29"/>
      <c r="C33" s="6"/>
      <c r="D33" s="6"/>
      <c r="E33" s="10"/>
      <c r="F33" s="6"/>
      <c r="G33" s="6"/>
      <c r="H33" s="33"/>
      <c r="I33" s="31"/>
      <c r="J33" s="17"/>
      <c r="K33" s="6"/>
      <c r="O33" s="26"/>
    </row>
    <row r="34" spans="1:15" ht="12.75">
      <c r="A34" s="5">
        <v>32</v>
      </c>
      <c r="B34" s="29"/>
      <c r="C34" s="6"/>
      <c r="D34" s="6"/>
      <c r="E34" s="10"/>
      <c r="F34" s="6"/>
      <c r="G34" s="6"/>
      <c r="H34" s="33"/>
      <c r="I34" s="31"/>
      <c r="J34" s="7"/>
      <c r="K34" s="6"/>
      <c r="O34" s="26"/>
    </row>
    <row r="35" spans="1:15" ht="12.75">
      <c r="A35" s="5">
        <v>33</v>
      </c>
      <c r="B35" s="29"/>
      <c r="C35" s="6"/>
      <c r="D35" s="6"/>
      <c r="E35" s="10"/>
      <c r="F35" s="6"/>
      <c r="G35" s="6"/>
      <c r="H35" s="33"/>
      <c r="I35" s="31"/>
      <c r="J35" s="6"/>
      <c r="K35" s="6"/>
      <c r="O35" s="26"/>
    </row>
    <row r="36" spans="5:15" ht="12.75">
      <c r="E36" s="6"/>
      <c r="F36" s="6"/>
      <c r="H36" s="21"/>
      <c r="I36" s="6"/>
      <c r="J36" s="6"/>
      <c r="O36" s="26"/>
    </row>
    <row r="37" spans="8:15" ht="12.75">
      <c r="H37" s="21"/>
      <c r="O37" s="26"/>
    </row>
    <row r="38" ht="12.75">
      <c r="H38" s="21"/>
    </row>
    <row r="39" spans="2:12" ht="12.75">
      <c r="B39" s="37" t="s">
        <v>9</v>
      </c>
      <c r="C39" s="37"/>
      <c r="D39" s="1">
        <v>1000</v>
      </c>
      <c r="E39" s="2">
        <v>30000</v>
      </c>
      <c r="G39" s="40" t="s">
        <v>20</v>
      </c>
      <c r="H39" s="40"/>
      <c r="I39" s="6">
        <f>COUNT(B3:C34)</f>
        <v>30</v>
      </c>
      <c r="J39" s="36" t="s">
        <v>23</v>
      </c>
      <c r="K39" s="36"/>
      <c r="L39" s="21">
        <f>MAX(H3:H26)</f>
        <v>2.4</v>
      </c>
    </row>
    <row r="40" spans="2:12" ht="12.75">
      <c r="B40" s="37" t="s">
        <v>10</v>
      </c>
      <c r="C40" s="37"/>
      <c r="D40" s="8">
        <f>D39-SUM(J3:J39)+SUM(K3:K39)</f>
        <v>724.5</v>
      </c>
      <c r="E40" s="14">
        <f>E39*D41/100+E39</f>
        <v>21735</v>
      </c>
      <c r="G40" s="36" t="s">
        <v>21</v>
      </c>
      <c r="H40" s="36"/>
      <c r="I40" s="20">
        <f>I39-I41-I42</f>
        <v>14</v>
      </c>
      <c r="J40" s="36" t="s">
        <v>22</v>
      </c>
      <c r="K40" s="36"/>
      <c r="L40" s="21">
        <f>MIN(H3:H26)</f>
        <v>1.55</v>
      </c>
    </row>
    <row r="41" spans="2:12" ht="12.75">
      <c r="B41" s="37" t="s">
        <v>11</v>
      </c>
      <c r="C41" s="37"/>
      <c r="D41" s="9">
        <f>(D40-D39)/D39*100</f>
        <v>-27.55</v>
      </c>
      <c r="E41" s="15">
        <f>D41</f>
        <v>-27.55</v>
      </c>
      <c r="G41" s="38" t="s">
        <v>18</v>
      </c>
      <c r="H41" s="38"/>
      <c r="I41" s="18">
        <f>COUNTIF(K3:K33,0)</f>
        <v>13</v>
      </c>
      <c r="J41" s="36" t="s">
        <v>24</v>
      </c>
      <c r="K41" s="36"/>
      <c r="L41" s="21">
        <f>AVERAGE(H3:H27)</f>
        <v>1.7139999999999997</v>
      </c>
    </row>
    <row r="42" spans="2:9" ht="12.75">
      <c r="B42" s="16" t="s">
        <v>14</v>
      </c>
      <c r="C42" s="16"/>
      <c r="D42" s="16">
        <f>D40-D39</f>
        <v>-275.5</v>
      </c>
      <c r="E42" s="16">
        <f>E40-E39</f>
        <v>-8265</v>
      </c>
      <c r="G42" s="41" t="s">
        <v>19</v>
      </c>
      <c r="H42" s="41"/>
      <c r="I42" s="19">
        <v>3</v>
      </c>
    </row>
    <row r="43" ht="24.75" customHeight="1">
      <c r="D43" s="25" t="s">
        <v>15</v>
      </c>
    </row>
    <row r="44" spans="1:5" ht="12.75">
      <c r="A44" s="39" t="s">
        <v>25</v>
      </c>
      <c r="B44" s="39"/>
      <c r="C44" s="39"/>
      <c r="D44" s="39"/>
      <c r="E44" s="39"/>
    </row>
    <row r="45" spans="6:10" ht="12.75">
      <c r="F45" s="24" t="s">
        <v>26</v>
      </c>
      <c r="G45" s="22"/>
      <c r="H45" s="2"/>
      <c r="I45" s="2"/>
      <c r="J45" s="2"/>
    </row>
    <row r="46" ht="12.75">
      <c r="I46" s="23" t="s">
        <v>29</v>
      </c>
    </row>
  </sheetData>
  <sheetProtection/>
  <mergeCells count="12">
    <mergeCell ref="A44:E44"/>
    <mergeCell ref="A1:I1"/>
    <mergeCell ref="B39:C39"/>
    <mergeCell ref="G39:H39"/>
    <mergeCell ref="G42:H42"/>
    <mergeCell ref="J39:K39"/>
    <mergeCell ref="J40:K40"/>
    <mergeCell ref="B41:C41"/>
    <mergeCell ref="G41:H41"/>
    <mergeCell ref="J41:K41"/>
    <mergeCell ref="B40:C40"/>
    <mergeCell ref="G40:H40"/>
  </mergeCells>
  <hyperlinks>
    <hyperlink ref="I46" r:id="rId1" display="www.stavkiplus.ru/fixed.ph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85" zoomScaleNormal="85" zoomScalePageLayoutView="0" workbookViewId="0" topLeftCell="A11">
      <selection activeCell="H32" sqref="H32"/>
    </sheetView>
  </sheetViews>
  <sheetFormatPr defaultColWidth="9.140625" defaultRowHeight="12.75"/>
  <cols>
    <col min="1" max="1" width="6.57421875" style="0" customWidth="1"/>
    <col min="2" max="2" width="11.8515625" style="0" customWidth="1"/>
    <col min="3" max="3" width="8.28125" style="0" hidden="1" customWidth="1"/>
    <col min="4" max="4" width="10.57421875" style="0" customWidth="1"/>
    <col min="5" max="5" width="19.57421875" style="0" customWidth="1"/>
    <col min="6" max="6" width="23.28125" style="0" customWidth="1"/>
    <col min="7" max="7" width="13.281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  <col min="15" max="15" width="16.28125" style="0" customWidth="1"/>
  </cols>
  <sheetData>
    <row r="1" spans="1:11" ht="13.5" thickBot="1">
      <c r="A1" s="39" t="s">
        <v>103</v>
      </c>
      <c r="B1" s="39"/>
      <c r="C1" s="39"/>
      <c r="D1" s="39"/>
      <c r="E1" s="39"/>
      <c r="F1" s="39"/>
      <c r="G1" s="39"/>
      <c r="H1" s="39"/>
      <c r="I1" s="39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16</v>
      </c>
      <c r="K2" s="4" t="s">
        <v>17</v>
      </c>
    </row>
    <row r="3" spans="1:12" ht="18" customHeight="1" thickTop="1">
      <c r="A3" s="5">
        <v>1</v>
      </c>
      <c r="B3" s="29">
        <v>41671</v>
      </c>
      <c r="D3" s="6" t="s">
        <v>105</v>
      </c>
      <c r="E3" s="6" t="s">
        <v>13</v>
      </c>
      <c r="F3" s="6" t="s">
        <v>104</v>
      </c>
      <c r="G3" s="6" t="s">
        <v>12</v>
      </c>
      <c r="H3" s="6">
        <v>1.62</v>
      </c>
      <c r="I3" s="31" t="s">
        <v>32</v>
      </c>
      <c r="J3" s="13">
        <v>100</v>
      </c>
      <c r="K3" s="13">
        <v>162</v>
      </c>
      <c r="L3" s="6"/>
    </row>
    <row r="4" spans="1:12" ht="12.75">
      <c r="A4" s="5">
        <v>2</v>
      </c>
      <c r="B4" s="29">
        <v>41672</v>
      </c>
      <c r="D4" s="6" t="s">
        <v>105</v>
      </c>
      <c r="E4" s="6" t="s">
        <v>89</v>
      </c>
      <c r="F4" s="6" t="s">
        <v>106</v>
      </c>
      <c r="G4" s="6" t="s">
        <v>107</v>
      </c>
      <c r="H4" s="6">
        <v>1.95</v>
      </c>
      <c r="I4" s="42" t="s">
        <v>108</v>
      </c>
      <c r="J4" s="13">
        <v>80</v>
      </c>
      <c r="K4" s="13">
        <v>0</v>
      </c>
      <c r="L4" s="6"/>
    </row>
    <row r="5" spans="1:15" ht="12.75">
      <c r="A5" s="5">
        <v>3</v>
      </c>
      <c r="B5" s="29">
        <v>41673</v>
      </c>
      <c r="D5" s="10" t="s">
        <v>105</v>
      </c>
      <c r="E5" s="6" t="s">
        <v>13</v>
      </c>
      <c r="F5" s="6" t="s">
        <v>109</v>
      </c>
      <c r="G5" s="6" t="s">
        <v>28</v>
      </c>
      <c r="H5" s="6">
        <v>1.85</v>
      </c>
      <c r="I5" s="42" t="s">
        <v>63</v>
      </c>
      <c r="J5" s="13">
        <v>90</v>
      </c>
      <c r="K5" s="13">
        <v>0</v>
      </c>
      <c r="L5" s="6"/>
      <c r="O5" s="26"/>
    </row>
    <row r="6" spans="1:15" ht="12.75">
      <c r="A6" s="5">
        <v>4</v>
      </c>
      <c r="B6" s="29">
        <v>41674</v>
      </c>
      <c r="D6" s="10" t="s">
        <v>105</v>
      </c>
      <c r="E6" s="6" t="s">
        <v>110</v>
      </c>
      <c r="F6" s="6" t="s">
        <v>111</v>
      </c>
      <c r="G6" s="6" t="s">
        <v>62</v>
      </c>
      <c r="H6" s="32">
        <v>1.85</v>
      </c>
      <c r="I6" s="44" t="s">
        <v>71</v>
      </c>
      <c r="J6" s="13">
        <v>90</v>
      </c>
      <c r="K6" s="13">
        <v>90</v>
      </c>
      <c r="L6" s="6"/>
      <c r="O6" s="26"/>
    </row>
    <row r="7" spans="1:15" ht="12.75">
      <c r="A7" s="5">
        <v>5</v>
      </c>
      <c r="B7" s="29">
        <v>41678</v>
      </c>
      <c r="D7" s="10" t="s">
        <v>105</v>
      </c>
      <c r="E7" s="6" t="s">
        <v>89</v>
      </c>
      <c r="F7" s="6" t="s">
        <v>112</v>
      </c>
      <c r="G7" s="6" t="s">
        <v>12</v>
      </c>
      <c r="H7" s="33">
        <v>2</v>
      </c>
      <c r="I7" s="44" t="s">
        <v>69</v>
      </c>
      <c r="J7" s="13">
        <v>90</v>
      </c>
      <c r="K7" s="13">
        <v>90</v>
      </c>
      <c r="L7" s="6"/>
      <c r="O7" s="26"/>
    </row>
    <row r="8" spans="1:15" ht="14.25" customHeight="1">
      <c r="A8" s="5">
        <v>6</v>
      </c>
      <c r="B8" s="29">
        <v>41678</v>
      </c>
      <c r="D8" s="10" t="s">
        <v>105</v>
      </c>
      <c r="E8" s="10" t="s">
        <v>13</v>
      </c>
      <c r="F8" s="6" t="s">
        <v>113</v>
      </c>
      <c r="G8" s="6" t="s">
        <v>12</v>
      </c>
      <c r="H8" s="33">
        <v>1.71</v>
      </c>
      <c r="I8" s="31" t="s">
        <v>88</v>
      </c>
      <c r="J8" s="13">
        <v>100</v>
      </c>
      <c r="K8" s="13">
        <v>171</v>
      </c>
      <c r="L8" s="6"/>
      <c r="O8" s="26"/>
    </row>
    <row r="9" spans="1:15" ht="12.75">
      <c r="A9" s="5">
        <v>7</v>
      </c>
      <c r="B9" s="29">
        <v>41678</v>
      </c>
      <c r="D9" s="10" t="s">
        <v>105</v>
      </c>
      <c r="E9" s="10" t="s">
        <v>89</v>
      </c>
      <c r="F9" s="6" t="s">
        <v>114</v>
      </c>
      <c r="G9" s="6" t="s">
        <v>80</v>
      </c>
      <c r="H9" s="33">
        <v>1.9</v>
      </c>
      <c r="I9" s="43" t="s">
        <v>75</v>
      </c>
      <c r="J9" s="13">
        <v>90</v>
      </c>
      <c r="K9" s="13">
        <f>J9*H9</f>
        <v>171</v>
      </c>
      <c r="L9" s="6"/>
      <c r="O9" s="26"/>
    </row>
    <row r="10" spans="1:15" ht="12.75">
      <c r="A10" s="5">
        <v>8</v>
      </c>
      <c r="B10" s="29">
        <v>41679</v>
      </c>
      <c r="D10" s="10" t="s">
        <v>105</v>
      </c>
      <c r="E10" s="10" t="s">
        <v>45</v>
      </c>
      <c r="F10" s="6" t="s">
        <v>115</v>
      </c>
      <c r="G10" s="6" t="s">
        <v>28</v>
      </c>
      <c r="H10" s="33">
        <v>1.65</v>
      </c>
      <c r="I10" s="45" t="s">
        <v>71</v>
      </c>
      <c r="J10" s="13">
        <v>95</v>
      </c>
      <c r="K10" s="13">
        <v>0</v>
      </c>
      <c r="L10" s="6"/>
      <c r="O10" s="26"/>
    </row>
    <row r="11" spans="1:15" ht="12.75">
      <c r="A11" s="5">
        <v>9</v>
      </c>
      <c r="B11" s="29">
        <v>41679</v>
      </c>
      <c r="D11" s="10" t="s">
        <v>105</v>
      </c>
      <c r="E11" s="10" t="s">
        <v>41</v>
      </c>
      <c r="F11" s="6" t="s">
        <v>116</v>
      </c>
      <c r="G11" s="6" t="s">
        <v>62</v>
      </c>
      <c r="H11" s="33">
        <v>1.85</v>
      </c>
      <c r="I11" s="43" t="s">
        <v>117</v>
      </c>
      <c r="J11" s="13">
        <v>90</v>
      </c>
      <c r="K11" s="13">
        <f>J11*H11</f>
        <v>166.5</v>
      </c>
      <c r="L11" s="6"/>
      <c r="O11" s="26"/>
    </row>
    <row r="12" spans="1:15" ht="12.75" customHeight="1">
      <c r="A12" s="5">
        <v>10</v>
      </c>
      <c r="B12" s="29">
        <v>41679</v>
      </c>
      <c r="D12" s="10" t="s">
        <v>105</v>
      </c>
      <c r="E12" s="10" t="s">
        <v>76</v>
      </c>
      <c r="F12" s="6" t="s">
        <v>118</v>
      </c>
      <c r="G12" s="6" t="s">
        <v>80</v>
      </c>
      <c r="H12" s="33">
        <v>1.6</v>
      </c>
      <c r="I12" s="44" t="s">
        <v>69</v>
      </c>
      <c r="J12" s="13">
        <v>100</v>
      </c>
      <c r="K12" s="13">
        <v>100</v>
      </c>
      <c r="L12" s="6"/>
      <c r="O12" s="26"/>
    </row>
    <row r="13" spans="1:15" ht="12.75" customHeight="1">
      <c r="A13" s="5">
        <v>11</v>
      </c>
      <c r="B13" s="29">
        <v>41680</v>
      </c>
      <c r="C13" s="6"/>
      <c r="D13" s="10" t="s">
        <v>105</v>
      </c>
      <c r="E13" s="6" t="s">
        <v>119</v>
      </c>
      <c r="F13" s="6" t="s">
        <v>120</v>
      </c>
      <c r="G13" s="6" t="s">
        <v>12</v>
      </c>
      <c r="H13" s="33">
        <v>1.75</v>
      </c>
      <c r="I13" s="45" t="s">
        <v>75</v>
      </c>
      <c r="J13" s="13">
        <v>85</v>
      </c>
      <c r="K13" s="13">
        <v>0</v>
      </c>
      <c r="L13" s="6"/>
      <c r="O13" s="26"/>
    </row>
    <row r="14" spans="1:15" ht="12.75" customHeight="1">
      <c r="A14" s="5">
        <v>12</v>
      </c>
      <c r="B14" s="29">
        <v>41682</v>
      </c>
      <c r="C14" s="6"/>
      <c r="D14" s="10" t="s">
        <v>105</v>
      </c>
      <c r="E14" s="10" t="s">
        <v>13</v>
      </c>
      <c r="F14" s="6" t="s">
        <v>121</v>
      </c>
      <c r="G14" s="6" t="s">
        <v>30</v>
      </c>
      <c r="H14" s="33">
        <v>1.7</v>
      </c>
      <c r="I14" s="44" t="s">
        <v>122</v>
      </c>
      <c r="J14" s="13">
        <v>100</v>
      </c>
      <c r="K14" s="6">
        <v>100</v>
      </c>
      <c r="L14" s="6"/>
      <c r="O14" s="26"/>
    </row>
    <row r="15" spans="1:15" ht="12.75" customHeight="1">
      <c r="A15" s="5">
        <v>13</v>
      </c>
      <c r="B15" s="29">
        <v>41684</v>
      </c>
      <c r="C15" s="17"/>
      <c r="D15" s="10" t="s">
        <v>105</v>
      </c>
      <c r="E15" s="10" t="s">
        <v>123</v>
      </c>
      <c r="F15" s="6" t="s">
        <v>124</v>
      </c>
      <c r="G15" s="6" t="s">
        <v>30</v>
      </c>
      <c r="H15" s="33">
        <v>1.6</v>
      </c>
      <c r="I15" s="44" t="s">
        <v>32</v>
      </c>
      <c r="J15" s="17">
        <v>100</v>
      </c>
      <c r="K15" s="17">
        <v>100</v>
      </c>
      <c r="L15" s="6"/>
      <c r="O15" s="26"/>
    </row>
    <row r="16" spans="1:15" ht="12.75" customHeight="1">
      <c r="A16" s="5">
        <v>14</v>
      </c>
      <c r="B16" s="29">
        <v>41685</v>
      </c>
      <c r="C16" s="17"/>
      <c r="D16" s="10" t="s">
        <v>105</v>
      </c>
      <c r="E16" s="10" t="s">
        <v>38</v>
      </c>
      <c r="F16" s="6" t="s">
        <v>109</v>
      </c>
      <c r="G16" s="30" t="s">
        <v>12</v>
      </c>
      <c r="H16" s="33">
        <v>1.6</v>
      </c>
      <c r="I16" s="43" t="s">
        <v>44</v>
      </c>
      <c r="J16" s="17">
        <v>100</v>
      </c>
      <c r="K16" s="17">
        <v>160</v>
      </c>
      <c r="L16" s="6"/>
      <c r="O16" s="26"/>
    </row>
    <row r="17" spans="1:15" ht="15.75" customHeight="1">
      <c r="A17" s="5">
        <v>15</v>
      </c>
      <c r="B17" s="29">
        <v>41688</v>
      </c>
      <c r="C17" s="11"/>
      <c r="D17" s="10" t="s">
        <v>105</v>
      </c>
      <c r="E17" s="10" t="s">
        <v>125</v>
      </c>
      <c r="F17" s="6" t="s">
        <v>126</v>
      </c>
      <c r="G17" s="6" t="s">
        <v>12</v>
      </c>
      <c r="H17" s="33">
        <v>1.95</v>
      </c>
      <c r="I17" s="45" t="s">
        <v>75</v>
      </c>
      <c r="J17" s="13">
        <v>80</v>
      </c>
      <c r="K17" s="13">
        <v>0</v>
      </c>
      <c r="L17" s="6"/>
      <c r="O17" s="26"/>
    </row>
    <row r="18" spans="1:15" ht="13.5" customHeight="1">
      <c r="A18" s="5">
        <v>16</v>
      </c>
      <c r="B18" s="29">
        <v>41689</v>
      </c>
      <c r="C18" s="11"/>
      <c r="D18" s="10" t="s">
        <v>105</v>
      </c>
      <c r="E18" s="10" t="s">
        <v>125</v>
      </c>
      <c r="F18" s="6" t="s">
        <v>127</v>
      </c>
      <c r="G18" s="6" t="s">
        <v>80</v>
      </c>
      <c r="H18" s="33">
        <v>1.67</v>
      </c>
      <c r="I18" s="43" t="s">
        <v>63</v>
      </c>
      <c r="J18" s="13">
        <v>100</v>
      </c>
      <c r="K18" s="6">
        <v>167</v>
      </c>
      <c r="L18" s="6"/>
      <c r="O18" s="26"/>
    </row>
    <row r="19" spans="1:15" ht="15.75" customHeight="1">
      <c r="A19" s="5">
        <v>17</v>
      </c>
      <c r="B19" s="29">
        <v>41690</v>
      </c>
      <c r="C19" s="11"/>
      <c r="D19" s="10" t="s">
        <v>105</v>
      </c>
      <c r="E19" s="10" t="s">
        <v>128</v>
      </c>
      <c r="F19" s="6" t="s">
        <v>129</v>
      </c>
      <c r="G19" s="6" t="s">
        <v>80</v>
      </c>
      <c r="H19" s="33">
        <v>1.8</v>
      </c>
      <c r="I19" s="45" t="s">
        <v>47</v>
      </c>
      <c r="J19" s="13">
        <v>90</v>
      </c>
      <c r="K19" s="6">
        <v>0</v>
      </c>
      <c r="L19" s="6"/>
      <c r="O19" s="26"/>
    </row>
    <row r="20" spans="1:15" ht="15.75" customHeight="1">
      <c r="A20" s="5">
        <v>18</v>
      </c>
      <c r="B20" s="29">
        <v>41690</v>
      </c>
      <c r="C20" s="11"/>
      <c r="D20" s="10" t="s">
        <v>105</v>
      </c>
      <c r="E20" s="17" t="s">
        <v>128</v>
      </c>
      <c r="F20" s="6" t="s">
        <v>130</v>
      </c>
      <c r="G20" s="6" t="s">
        <v>98</v>
      </c>
      <c r="H20" s="33">
        <v>1.85</v>
      </c>
      <c r="I20" s="44" t="s">
        <v>44</v>
      </c>
      <c r="J20" s="13">
        <v>100</v>
      </c>
      <c r="K20" s="13">
        <v>100</v>
      </c>
      <c r="L20" s="6"/>
      <c r="O20" s="26"/>
    </row>
    <row r="21" spans="1:15" ht="15" customHeight="1">
      <c r="A21" s="5">
        <v>19</v>
      </c>
      <c r="B21" s="29">
        <v>41691</v>
      </c>
      <c r="C21" s="12"/>
      <c r="D21" s="10" t="s">
        <v>105</v>
      </c>
      <c r="E21" s="17" t="s">
        <v>128</v>
      </c>
      <c r="F21" s="6" t="s">
        <v>131</v>
      </c>
      <c r="G21" s="6" t="s">
        <v>80</v>
      </c>
      <c r="H21" s="33">
        <v>1.8</v>
      </c>
      <c r="I21" s="44" t="s">
        <v>99</v>
      </c>
      <c r="J21" s="13">
        <v>90</v>
      </c>
      <c r="K21" s="6">
        <v>90</v>
      </c>
      <c r="L21" s="6"/>
      <c r="O21" s="26"/>
    </row>
    <row r="22" spans="1:15" ht="12.75">
      <c r="A22" s="5">
        <v>20</v>
      </c>
      <c r="B22" s="29">
        <v>41691</v>
      </c>
      <c r="C22" s="12"/>
      <c r="D22" s="10" t="s">
        <v>105</v>
      </c>
      <c r="E22" s="6" t="s">
        <v>76</v>
      </c>
      <c r="F22" s="6" t="s">
        <v>132</v>
      </c>
      <c r="G22" s="6" t="s">
        <v>30</v>
      </c>
      <c r="H22" s="33">
        <v>1.55</v>
      </c>
      <c r="I22" s="44" t="s">
        <v>133</v>
      </c>
      <c r="J22" s="13">
        <v>100</v>
      </c>
      <c r="K22" s="6">
        <v>100</v>
      </c>
      <c r="L22" s="6"/>
      <c r="O22" s="26"/>
    </row>
    <row r="23" spans="1:15" ht="12.75">
      <c r="A23" s="5">
        <v>21</v>
      </c>
      <c r="B23" s="29">
        <v>41695</v>
      </c>
      <c r="C23" s="12"/>
      <c r="D23" s="10" t="s">
        <v>105</v>
      </c>
      <c r="E23" s="10" t="s">
        <v>125</v>
      </c>
      <c r="F23" s="6" t="s">
        <v>134</v>
      </c>
      <c r="G23" s="6" t="s">
        <v>49</v>
      </c>
      <c r="H23" s="33">
        <v>1.7</v>
      </c>
      <c r="I23" s="31" t="s">
        <v>135</v>
      </c>
      <c r="J23" s="13">
        <v>90</v>
      </c>
      <c r="K23" s="13">
        <f>J23*H23</f>
        <v>153</v>
      </c>
      <c r="L23" s="6"/>
      <c r="O23" s="26"/>
    </row>
    <row r="24" spans="1:19" ht="12.75">
      <c r="A24" s="5">
        <v>22</v>
      </c>
      <c r="B24" s="29">
        <v>41696</v>
      </c>
      <c r="C24" s="12"/>
      <c r="D24" s="10" t="s">
        <v>105</v>
      </c>
      <c r="E24" s="6" t="s">
        <v>125</v>
      </c>
      <c r="F24" s="6" t="s">
        <v>136</v>
      </c>
      <c r="G24" s="6" t="s">
        <v>62</v>
      </c>
      <c r="H24" s="33">
        <v>1.7</v>
      </c>
      <c r="I24" s="31" t="s">
        <v>137</v>
      </c>
      <c r="J24" s="13">
        <v>100</v>
      </c>
      <c r="K24" s="13">
        <v>170</v>
      </c>
      <c r="L24" s="6"/>
      <c r="O24" s="26"/>
      <c r="R24" s="27"/>
      <c r="S24" s="28"/>
    </row>
    <row r="25" spans="1:15" ht="12.75">
      <c r="A25" s="5">
        <v>23</v>
      </c>
      <c r="B25" s="29">
        <v>41698</v>
      </c>
      <c r="C25" s="12"/>
      <c r="D25" s="10" t="s">
        <v>105</v>
      </c>
      <c r="E25" s="10" t="s">
        <v>128</v>
      </c>
      <c r="F25" s="6" t="s">
        <v>138</v>
      </c>
      <c r="G25" s="6" t="s">
        <v>28</v>
      </c>
      <c r="H25" s="33">
        <v>1.75</v>
      </c>
      <c r="I25" s="45" t="s">
        <v>75</v>
      </c>
      <c r="J25" s="13">
        <v>85</v>
      </c>
      <c r="K25" s="13">
        <v>0</v>
      </c>
      <c r="L25" s="6"/>
      <c r="O25" s="26"/>
    </row>
    <row r="26" spans="1:15" ht="12.75">
      <c r="A26" s="5">
        <v>24</v>
      </c>
      <c r="B26" s="29">
        <v>41698</v>
      </c>
      <c r="C26" s="12"/>
      <c r="D26" s="10" t="s">
        <v>105</v>
      </c>
      <c r="E26" s="10" t="s">
        <v>128</v>
      </c>
      <c r="F26" s="6" t="s">
        <v>139</v>
      </c>
      <c r="G26" s="6" t="s">
        <v>30</v>
      </c>
      <c r="H26" s="33">
        <v>1.63</v>
      </c>
      <c r="I26" s="31" t="s">
        <v>94</v>
      </c>
      <c r="J26" s="13">
        <v>100</v>
      </c>
      <c r="K26" s="13">
        <v>163</v>
      </c>
      <c r="L26" s="6"/>
      <c r="O26" s="26"/>
    </row>
    <row r="27" spans="1:15" ht="12.75">
      <c r="A27" s="5">
        <v>25</v>
      </c>
      <c r="B27" s="29">
        <v>41698</v>
      </c>
      <c r="C27" s="12"/>
      <c r="D27" s="10" t="s">
        <v>105</v>
      </c>
      <c r="E27" s="10" t="s">
        <v>41</v>
      </c>
      <c r="F27" s="6" t="s">
        <v>140</v>
      </c>
      <c r="G27" s="6" t="s">
        <v>30</v>
      </c>
      <c r="H27" s="33">
        <v>1.65</v>
      </c>
      <c r="I27" s="43" t="s">
        <v>40</v>
      </c>
      <c r="J27" s="13">
        <v>100</v>
      </c>
      <c r="K27" s="6">
        <v>165</v>
      </c>
      <c r="O27" s="26"/>
    </row>
    <row r="28" spans="1:15" ht="12.75">
      <c r="A28" s="5">
        <v>26</v>
      </c>
      <c r="B28" s="29"/>
      <c r="C28" s="6"/>
      <c r="D28" s="6"/>
      <c r="E28" s="6"/>
      <c r="F28" s="6"/>
      <c r="G28" s="6"/>
      <c r="H28" s="33"/>
      <c r="I28" s="34"/>
      <c r="J28" s="6"/>
      <c r="K28" s="6"/>
      <c r="O28" s="26"/>
    </row>
    <row r="29" spans="1:15" ht="12.75">
      <c r="A29" s="5">
        <v>27</v>
      </c>
      <c r="B29" s="29"/>
      <c r="C29" s="6"/>
      <c r="D29" s="6"/>
      <c r="E29" s="6"/>
      <c r="F29" s="6"/>
      <c r="G29" s="6"/>
      <c r="H29" s="33"/>
      <c r="I29" s="31"/>
      <c r="J29" s="6"/>
      <c r="K29" s="6"/>
      <c r="O29" s="26"/>
    </row>
    <row r="30" spans="1:15" ht="12.75">
      <c r="A30" s="5">
        <v>28</v>
      </c>
      <c r="B30" s="29"/>
      <c r="D30" s="6"/>
      <c r="E30" s="6"/>
      <c r="F30" s="6"/>
      <c r="G30" s="6"/>
      <c r="H30" s="33"/>
      <c r="I30" s="31"/>
      <c r="J30" s="6"/>
      <c r="K30" s="6"/>
      <c r="O30" s="26"/>
    </row>
    <row r="31" spans="1:15" ht="12.75" customHeight="1">
      <c r="A31" s="5">
        <v>29</v>
      </c>
      <c r="B31" s="29"/>
      <c r="D31" s="6"/>
      <c r="E31" s="6"/>
      <c r="F31" s="6"/>
      <c r="G31" s="6"/>
      <c r="H31" s="33"/>
      <c r="I31" s="34"/>
      <c r="J31" s="6"/>
      <c r="K31" s="6"/>
      <c r="O31" s="26"/>
    </row>
    <row r="32" spans="1:15" ht="12.75">
      <c r="A32" s="5">
        <v>30</v>
      </c>
      <c r="B32" s="29"/>
      <c r="C32" s="6"/>
      <c r="D32" s="6"/>
      <c r="E32" s="10"/>
      <c r="F32" s="6"/>
      <c r="G32" s="6"/>
      <c r="H32" s="33"/>
      <c r="I32" s="35"/>
      <c r="J32" s="6"/>
      <c r="K32" s="6"/>
      <c r="O32" s="26"/>
    </row>
    <row r="33" spans="1:15" ht="12.75">
      <c r="A33" s="5">
        <v>31</v>
      </c>
      <c r="B33" s="29"/>
      <c r="C33" s="6"/>
      <c r="D33" s="6"/>
      <c r="E33" s="10"/>
      <c r="F33" s="6"/>
      <c r="G33" s="6"/>
      <c r="H33" s="33"/>
      <c r="I33" s="31"/>
      <c r="J33" s="17"/>
      <c r="K33" s="6"/>
      <c r="O33" s="26"/>
    </row>
    <row r="34" spans="1:15" ht="12.75">
      <c r="A34" s="5">
        <v>32</v>
      </c>
      <c r="B34" s="29"/>
      <c r="C34" s="6"/>
      <c r="D34" s="6"/>
      <c r="E34" s="10"/>
      <c r="F34" s="6"/>
      <c r="G34" s="6"/>
      <c r="H34" s="33"/>
      <c r="I34" s="31"/>
      <c r="J34" s="7"/>
      <c r="K34" s="6"/>
      <c r="O34" s="26"/>
    </row>
    <row r="35" spans="1:15" ht="12.75">
      <c r="A35" s="5">
        <v>33</v>
      </c>
      <c r="B35" s="29"/>
      <c r="C35" s="6"/>
      <c r="D35" s="6"/>
      <c r="E35" s="10"/>
      <c r="F35" s="6"/>
      <c r="G35" s="6"/>
      <c r="H35" s="33"/>
      <c r="I35" s="31"/>
      <c r="J35" s="6"/>
      <c r="K35" s="6"/>
      <c r="O35" s="26"/>
    </row>
    <row r="36" spans="5:15" ht="12.75">
      <c r="E36" s="6"/>
      <c r="F36" s="6"/>
      <c r="H36" s="21"/>
      <c r="I36" s="6"/>
      <c r="J36" s="6"/>
      <c r="O36" s="26"/>
    </row>
    <row r="37" spans="8:15" ht="12.75">
      <c r="H37" s="21"/>
      <c r="O37" s="26"/>
    </row>
    <row r="38" ht="12.75">
      <c r="H38" s="21"/>
    </row>
    <row r="39" spans="2:12" ht="12.75">
      <c r="B39" s="37" t="s">
        <v>9</v>
      </c>
      <c r="C39" s="37"/>
      <c r="D39" s="1">
        <v>1000</v>
      </c>
      <c r="E39" s="2">
        <v>30000</v>
      </c>
      <c r="G39" s="40" t="s">
        <v>20</v>
      </c>
      <c r="H39" s="40"/>
      <c r="I39" s="6">
        <f>COUNT(B3:C34)</f>
        <v>25</v>
      </c>
      <c r="J39" s="36" t="s">
        <v>23</v>
      </c>
      <c r="K39" s="36"/>
      <c r="L39" s="21">
        <f>MAX(H3:H26)</f>
        <v>2</v>
      </c>
    </row>
    <row r="40" spans="2:12" ht="12.75">
      <c r="B40" s="37" t="s">
        <v>10</v>
      </c>
      <c r="C40" s="37"/>
      <c r="D40" s="8">
        <f>D39-SUM(J3:J39)+SUM(K3:K39)</f>
        <v>1073.5</v>
      </c>
      <c r="E40" s="14">
        <f>E39*D41/100+E39</f>
        <v>32205</v>
      </c>
      <c r="G40" s="36" t="s">
        <v>21</v>
      </c>
      <c r="H40" s="36"/>
      <c r="I40" s="20">
        <f>I39-I41-I42</f>
        <v>10</v>
      </c>
      <c r="J40" s="36" t="s">
        <v>22</v>
      </c>
      <c r="K40" s="36"/>
      <c r="L40" s="21">
        <f>MIN(H3:H26)</f>
        <v>1.55</v>
      </c>
    </row>
    <row r="41" spans="2:12" ht="12.75">
      <c r="B41" s="37" t="s">
        <v>11</v>
      </c>
      <c r="C41" s="37"/>
      <c r="D41" s="9">
        <f>(D40-D39)/D39*100</f>
        <v>7.35</v>
      </c>
      <c r="E41" s="15">
        <f>D41</f>
        <v>7.35</v>
      </c>
      <c r="G41" s="38" t="s">
        <v>18</v>
      </c>
      <c r="H41" s="38"/>
      <c r="I41" s="18">
        <f>COUNTIF(K3:K33,0)</f>
        <v>7</v>
      </c>
      <c r="J41" s="36" t="s">
        <v>24</v>
      </c>
      <c r="K41" s="36"/>
      <c r="L41" s="21">
        <f>AVERAGE(H3:H27)</f>
        <v>1.7472000000000005</v>
      </c>
    </row>
    <row r="42" spans="2:9" ht="12.75">
      <c r="B42" s="16" t="s">
        <v>14</v>
      </c>
      <c r="C42" s="16"/>
      <c r="D42" s="16">
        <f>D40-D39</f>
        <v>73.5</v>
      </c>
      <c r="E42" s="16">
        <f>E40-E39</f>
        <v>2205</v>
      </c>
      <c r="G42" s="41" t="s">
        <v>19</v>
      </c>
      <c r="H42" s="41"/>
      <c r="I42" s="19">
        <v>8</v>
      </c>
    </row>
    <row r="43" ht="24.75" customHeight="1">
      <c r="D43" s="25" t="s">
        <v>15</v>
      </c>
    </row>
    <row r="44" spans="1:5" ht="12.75">
      <c r="A44" s="39" t="s">
        <v>25</v>
      </c>
      <c r="B44" s="39"/>
      <c r="C44" s="39"/>
      <c r="D44" s="39"/>
      <c r="E44" s="39"/>
    </row>
    <row r="45" spans="6:10" ht="12.75">
      <c r="F45" s="24" t="s">
        <v>26</v>
      </c>
      <c r="G45" s="22"/>
      <c r="H45" s="2"/>
      <c r="I45" s="2"/>
      <c r="J45" s="2"/>
    </row>
    <row r="46" ht="12.75">
      <c r="I46" s="23" t="s">
        <v>29</v>
      </c>
    </row>
  </sheetData>
  <sheetProtection/>
  <mergeCells count="12">
    <mergeCell ref="B41:C41"/>
    <mergeCell ref="G41:H41"/>
    <mergeCell ref="J41:K41"/>
    <mergeCell ref="G42:H42"/>
    <mergeCell ref="A44:E44"/>
    <mergeCell ref="A1:I1"/>
    <mergeCell ref="B39:C39"/>
    <mergeCell ref="G39:H39"/>
    <mergeCell ref="J39:K39"/>
    <mergeCell ref="B40:C40"/>
    <mergeCell ref="G40:H40"/>
    <mergeCell ref="J40:K40"/>
  </mergeCells>
  <hyperlinks>
    <hyperlink ref="I46" r:id="rId1" display="www.stavkiplus.ru/fixed.ph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</cp:lastModifiedBy>
  <dcterms:created xsi:type="dcterms:W3CDTF">1996-10-08T23:32:33Z</dcterms:created>
  <dcterms:modified xsi:type="dcterms:W3CDTF">2014-06-11T17:05:53Z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